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ierre\Downloads\"/>
    </mc:Choice>
  </mc:AlternateContent>
  <xr:revisionPtr revIDLastSave="0" documentId="13_ncr:1_{59310278-8CAB-46D7-BD19-E60648B46AFA}" xr6:coauthVersionLast="47" xr6:coauthVersionMax="47" xr10:uidLastSave="{00000000-0000-0000-0000-000000000000}"/>
  <workbookProtection workbookAlgorithmName="SHA-512" workbookHashValue="FxqgJR9Smp7iHUCUWwejVtGae2Xy7FnXdS1UL/faEGHVn84tKNBtt0s9fCtj2ycQdgc49Jl/9RSPI3HbakprXQ==" workbookSaltValue="igSN4VXAW3DuyKDb1manpA==" workbookSpinCount="100000" lockStructure="1"/>
  <bookViews>
    <workbookView xWindow="-28920" yWindow="-120" windowWidth="29040" windowHeight="15990" xr2:uid="{BDF38076-09D6-4DA8-A417-C445E17EF791}"/>
  </bookViews>
  <sheets>
    <sheet name="Timing" sheetId="1" r:id="rId1"/>
    <sheet name="Visiteurs" sheetId="2" r:id="rId2"/>
  </sheets>
  <definedNames>
    <definedName name="_xlnm._FilterDatabase" localSheetId="0" hidden="1">Timing!$A$1:$Z$401</definedName>
    <definedName name="_xlnm._FilterDatabase" localSheetId="1" hidden="1">Visiteurs!$A$1:$F$61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K87" i="1"/>
  <c r="K88" i="1" s="1"/>
  <c r="K92" i="1" s="1"/>
  <c r="K93" i="1" s="1"/>
  <c r="K95" i="1" s="1"/>
  <c r="K96" i="1" s="1"/>
  <c r="K98" i="1" s="1"/>
  <c r="K85" i="1"/>
  <c r="K84" i="1"/>
  <c r="K83" i="1"/>
  <c r="K82" i="1"/>
  <c r="L410" i="1"/>
  <c r="L411" i="1"/>
  <c r="G2" i="1"/>
  <c r="I404" i="1"/>
  <c r="H403" i="1"/>
  <c r="G13" i="1"/>
  <c r="J13" i="1" s="1"/>
  <c r="G15" i="1" s="1"/>
  <c r="J15" i="1" s="1"/>
  <c r="G20" i="1" s="1"/>
  <c r="J20" i="1" s="1"/>
  <c r="K12" i="1"/>
  <c r="K13" i="1" s="1"/>
  <c r="K10" i="1"/>
  <c r="K8" i="1" s="1"/>
  <c r="K7" i="1" s="1"/>
  <c r="G11" i="1"/>
  <c r="M409" i="1"/>
  <c r="L409" i="1"/>
  <c r="M413" i="1"/>
  <c r="L407" i="1"/>
  <c r="G406" i="1"/>
  <c r="M407" i="1"/>
  <c r="L408" i="1"/>
  <c r="M412" i="1"/>
  <c r="L413" i="1"/>
  <c r="L412" i="1"/>
  <c r="M408" i="1"/>
  <c r="J27" i="1" l="1"/>
  <c r="G29" i="1" s="1"/>
  <c r="K14" i="1"/>
  <c r="K15" i="1" s="1"/>
  <c r="K19" i="1" s="1"/>
  <c r="K20" i="1" s="1"/>
  <c r="K26" i="1" s="1"/>
  <c r="K27" i="1" s="1"/>
  <c r="K28" i="1" s="1"/>
  <c r="K29" i="1" s="1"/>
  <c r="K31" i="1" s="1"/>
  <c r="K32" i="1" s="1"/>
  <c r="K33" i="1" s="1"/>
  <c r="K34" i="1" s="1"/>
  <c r="J8" i="1"/>
  <c r="G8" i="1" s="1"/>
  <c r="J6" i="1" s="1"/>
  <c r="G6" i="1" s="1"/>
  <c r="K6" i="1"/>
  <c r="K5" i="1" s="1"/>
  <c r="K4" i="1" s="1"/>
  <c r="L11" i="1" l="1"/>
  <c r="N407" i="1"/>
  <c r="K41" i="1"/>
  <c r="K42" i="1" s="1"/>
  <c r="K48" i="1" s="1"/>
  <c r="K49" i="1" s="1"/>
  <c r="K51" i="1" s="1"/>
  <c r="K52" i="1" s="1"/>
  <c r="K61" i="1" s="1"/>
  <c r="K62" i="1" s="1"/>
  <c r="K65" i="1" s="1"/>
  <c r="K66" i="1" s="1"/>
  <c r="K73" i="1" s="1"/>
  <c r="K74" i="1" s="1"/>
  <c r="K76" i="1" s="1"/>
  <c r="K77" i="1" s="1"/>
  <c r="K78" i="1" s="1"/>
  <c r="K79" i="1" s="1"/>
  <c r="K80" i="1" s="1"/>
  <c r="K81" i="1" s="1"/>
  <c r="J4" i="1"/>
  <c r="G4" i="1" s="1"/>
  <c r="L4" i="1" s="1"/>
  <c r="O407" i="1"/>
  <c r="K99" i="1" l="1"/>
  <c r="J29" i="1"/>
  <c r="G32" i="1" s="1"/>
  <c r="K113" i="1" l="1"/>
  <c r="K114" i="1" s="1"/>
  <c r="K116" i="1" s="1"/>
  <c r="K117" i="1" s="1"/>
  <c r="K120" i="1" s="1"/>
  <c r="K121" i="1" s="1"/>
  <c r="K122" i="1" s="1"/>
  <c r="K123" i="1" s="1"/>
  <c r="K124" i="1" s="1"/>
  <c r="K125" i="1" s="1"/>
  <c r="K126" i="1" s="1"/>
  <c r="K127" i="1" s="1"/>
  <c r="K128" i="1" s="1"/>
  <c r="K129" i="1" s="1"/>
  <c r="J32" i="1"/>
  <c r="G34" i="1" s="1"/>
  <c r="J34" i="1" l="1"/>
  <c r="G42" i="1" s="1"/>
  <c r="J42" i="1" s="1"/>
  <c r="K130" i="1" l="1"/>
  <c r="K131" i="1" s="1"/>
  <c r="K132" i="1" s="1"/>
  <c r="K133" i="1" s="1"/>
  <c r="K134" i="1" s="1"/>
  <c r="K135" i="1" s="1"/>
  <c r="K137" i="1" s="1"/>
  <c r="K138" i="1" s="1"/>
  <c r="K139" i="1" s="1"/>
  <c r="K140" i="1" s="1"/>
  <c r="K141" i="1" s="1"/>
  <c r="K142" i="1" s="1"/>
  <c r="K144" i="1" s="1"/>
  <c r="K145" i="1" s="1"/>
  <c r="K146" i="1" s="1"/>
  <c r="K147" i="1" s="1"/>
  <c r="K148" i="1" s="1"/>
  <c r="K149" i="1" s="1"/>
  <c r="K150" i="1" s="1"/>
  <c r="K151" i="1" s="1"/>
  <c r="K152" i="1" s="1"/>
  <c r="K153" i="1" s="1"/>
  <c r="K154" i="1" s="1"/>
  <c r="K155" i="1" s="1"/>
  <c r="K156" i="1" s="1"/>
  <c r="K157" i="1" s="1"/>
  <c r="K159" i="1" s="1"/>
  <c r="K160" i="1" s="1"/>
  <c r="K161" i="1" s="1"/>
  <c r="K162" i="1" s="1"/>
  <c r="K173" i="1" s="1"/>
  <c r="K174" i="1" s="1"/>
  <c r="K176" i="1" s="1"/>
  <c r="K177" i="1" s="1"/>
  <c r="K183" i="1" s="1"/>
  <c r="K184" i="1" s="1"/>
  <c r="K185" i="1" s="1"/>
  <c r="K186" i="1" s="1"/>
  <c r="K198" i="1" s="1"/>
  <c r="K199" i="1" s="1"/>
  <c r="K200" i="1" s="1"/>
  <c r="K201" i="1" s="1"/>
  <c r="K202" i="1" s="1"/>
  <c r="K203" i="1" s="1"/>
  <c r="K205" i="1" s="1"/>
  <c r="K206" i="1" s="1"/>
  <c r="K210" i="1" s="1"/>
  <c r="K211" i="1" s="1"/>
  <c r="K213" i="1" s="1"/>
  <c r="K214" i="1" s="1"/>
  <c r="K219" i="1" s="1"/>
  <c r="K220" i="1" s="1"/>
  <c r="G49" i="1"/>
  <c r="J49" i="1" s="1"/>
  <c r="G52" i="1" s="1"/>
  <c r="J52" i="1" s="1"/>
  <c r="G62" i="1" s="1"/>
  <c r="J62" i="1" s="1"/>
  <c r="G66" i="1" s="1"/>
  <c r="J66" i="1" s="1"/>
  <c r="G74" i="1" s="1"/>
  <c r="K264" i="1" l="1"/>
  <c r="K265" i="1" s="1"/>
  <c r="K267" i="1" s="1"/>
  <c r="K268" i="1" s="1"/>
  <c r="K269" i="1" s="1"/>
  <c r="K270" i="1" s="1"/>
  <c r="K271" i="1" s="1"/>
  <c r="K272" i="1" s="1"/>
  <c r="K273" i="1" s="1"/>
  <c r="K274" i="1" s="1"/>
  <c r="K276" i="1" s="1"/>
  <c r="K277" i="1" s="1"/>
  <c r="K281" i="1" s="1"/>
  <c r="K282" i="1" s="1"/>
  <c r="K285" i="1" s="1"/>
  <c r="K286" i="1" s="1"/>
  <c r="K291" i="1" s="1"/>
  <c r="K292" i="1" s="1"/>
  <c r="K293" i="1" s="1"/>
  <c r="K294" i="1" s="1"/>
  <c r="K295" i="1" s="1"/>
  <c r="K296" i="1" s="1"/>
  <c r="K298" i="1" s="1"/>
  <c r="K299" i="1" s="1"/>
  <c r="K314" i="1" s="1"/>
  <c r="K315" i="1" s="1"/>
  <c r="K317" i="1" s="1"/>
  <c r="K318" i="1" s="1"/>
  <c r="K328" i="1" s="1"/>
  <c r="K329" i="1" s="1"/>
  <c r="K333" i="1" s="1"/>
  <c r="K334" i="1" s="1"/>
  <c r="K336" i="1" s="1"/>
  <c r="K337" i="1" s="1"/>
  <c r="K340" i="1" s="1"/>
  <c r="K341" i="1" s="1"/>
  <c r="K342" i="1" s="1"/>
  <c r="K343" i="1" s="1"/>
  <c r="K344" i="1" s="1"/>
  <c r="K345" i="1" s="1"/>
  <c r="K347" i="1" s="1"/>
  <c r="K348" i="1" s="1"/>
  <c r="K351" i="1" s="1"/>
  <c r="K352" i="1" s="1"/>
  <c r="K354" i="1" s="1"/>
  <c r="K355" i="1" s="1"/>
  <c r="K356" i="1" s="1"/>
  <c r="K357" i="1" s="1"/>
  <c r="K359" i="1" s="1"/>
  <c r="K360" i="1" s="1"/>
  <c r="K362" i="1" s="1"/>
  <c r="K363" i="1" s="1"/>
  <c r="K366" i="1" s="1"/>
  <c r="K367" i="1" s="1"/>
  <c r="K368" i="1" s="1"/>
  <c r="K369" i="1" s="1"/>
  <c r="K370" i="1" s="1"/>
  <c r="K371" i="1" s="1"/>
  <c r="K372" i="1" s="1"/>
  <c r="K373" i="1" s="1"/>
  <c r="K374" i="1" s="1"/>
  <c r="K375" i="1" s="1"/>
  <c r="K382" i="1" s="1"/>
  <c r="K383" i="1" s="1"/>
  <c r="K384" i="1" s="1"/>
  <c r="K385" i="1" s="1"/>
  <c r="K386" i="1" s="1"/>
  <c r="K387" i="1" s="1"/>
  <c r="K388" i="1" s="1"/>
  <c r="K389" i="1" s="1"/>
  <c r="K391" i="1" s="1"/>
  <c r="K392" i="1" s="1"/>
  <c r="K394" i="1" s="1"/>
  <c r="K395" i="1" s="1"/>
  <c r="K396" i="1" s="1"/>
  <c r="K397" i="1" s="1"/>
  <c r="K400" i="1" s="1"/>
  <c r="J74" i="1"/>
  <c r="G77" i="1" s="1"/>
  <c r="J77" i="1" s="1"/>
  <c r="G79" i="1" s="1"/>
  <c r="J79" i="1" s="1"/>
  <c r="G81" i="1" s="1"/>
  <c r="J81" i="1" s="1"/>
  <c r="G83" i="1" s="1"/>
  <c r="N408" i="1" s="1"/>
  <c r="K405" i="1" l="1"/>
  <c r="J83" i="1"/>
  <c r="G85" i="1" s="1"/>
  <c r="J85" i="1" s="1"/>
  <c r="G88" i="1" s="1"/>
  <c r="J88" i="1" s="1"/>
  <c r="G93" i="1" l="1"/>
  <c r="O408" i="1"/>
  <c r="J93" i="1" l="1"/>
  <c r="G96" i="1" s="1"/>
  <c r="J96" i="1" s="1"/>
  <c r="G99" i="1" s="1"/>
  <c r="J99" i="1" l="1"/>
  <c r="G114" i="1" s="1"/>
  <c r="J114" i="1" s="1"/>
  <c r="G117" i="1" s="1"/>
  <c r="J117" i="1" s="1"/>
  <c r="G121" i="1" s="1"/>
  <c r="J121" i="1" s="1"/>
  <c r="G123" i="1" s="1"/>
  <c r="J123" i="1" s="1"/>
  <c r="G125" i="1" l="1"/>
  <c r="J125" i="1" l="1"/>
  <c r="G127" i="1" s="1"/>
  <c r="J127" i="1" s="1"/>
  <c r="G129" i="1" s="1"/>
  <c r="J129" i="1" s="1"/>
  <c r="G131" i="1" l="1"/>
  <c r="J131" i="1" l="1"/>
  <c r="G133" i="1" s="1"/>
  <c r="J133" i="1" s="1"/>
  <c r="G135" i="1" s="1"/>
  <c r="J135" i="1" s="1"/>
  <c r="G138" i="1" s="1"/>
  <c r="J138" i="1" s="1"/>
  <c r="G140" i="1" s="1"/>
  <c r="J140" i="1" s="1"/>
  <c r="G142" i="1" s="1"/>
  <c r="J142" i="1" s="1"/>
  <c r="G145" i="1" s="1"/>
  <c r="J145" i="1" l="1"/>
  <c r="G147" i="1" s="1"/>
  <c r="J147" i="1" l="1"/>
  <c r="G149" i="1" s="1"/>
  <c r="J149" i="1" s="1"/>
  <c r="G151" i="1" s="1"/>
  <c r="J151" i="1" s="1"/>
  <c r="G153" i="1" l="1"/>
  <c r="J153" i="1" s="1"/>
  <c r="G155" i="1" s="1"/>
  <c r="J155" i="1" s="1"/>
  <c r="G157" i="1" s="1"/>
  <c r="N409" i="1" s="1"/>
  <c r="J157" i="1" l="1"/>
  <c r="O409" i="1" s="1"/>
  <c r="G160" i="1" l="1"/>
  <c r="J160" i="1" s="1"/>
  <c r="G162" i="1" s="1"/>
  <c r="J162" i="1" s="1"/>
  <c r="G174" i="1" s="1"/>
  <c r="J174" i="1" s="1"/>
  <c r="G177" i="1" l="1"/>
  <c r="J177" i="1" s="1"/>
  <c r="G184" i="1" l="1"/>
  <c r="J184" i="1" s="1"/>
  <c r="G186" i="1" l="1"/>
  <c r="J186" i="1" l="1"/>
  <c r="G199" i="1" s="1"/>
  <c r="J199" i="1" l="1"/>
  <c r="G201" i="1" s="1"/>
  <c r="J201" i="1" s="1"/>
  <c r="G203" i="1" s="1"/>
  <c r="J203" i="1" s="1"/>
  <c r="G206" i="1" l="1"/>
  <c r="J206" i="1" l="1"/>
  <c r="G211" i="1" s="1"/>
  <c r="J211" i="1" s="1"/>
  <c r="G214" i="1" s="1"/>
  <c r="J214" i="1" l="1"/>
  <c r="G220" i="1" s="1"/>
  <c r="J220" i="1" l="1"/>
  <c r="G265" i="1" s="1"/>
  <c r="J265" i="1" s="1"/>
  <c r="G268" i="1" s="1"/>
  <c r="J268" i="1" s="1"/>
  <c r="G270" i="1" s="1"/>
  <c r="J270" i="1" s="1"/>
  <c r="G272" i="1" s="1"/>
  <c r="N410" i="1"/>
  <c r="O410" i="1" l="1"/>
  <c r="J272" i="1"/>
  <c r="N411" i="1"/>
  <c r="G274" i="1" l="1"/>
  <c r="J274" i="1" s="1"/>
  <c r="G277" i="1" s="1"/>
  <c r="J277" i="1" s="1"/>
  <c r="G282" i="1" s="1"/>
  <c r="J282" i="1" s="1"/>
  <c r="G286" i="1" s="1"/>
  <c r="J286" i="1" s="1"/>
  <c r="G292" i="1" s="1"/>
  <c r="J292" i="1" s="1"/>
  <c r="G294" i="1" s="1"/>
  <c r="J294" i="1" s="1"/>
  <c r="G296" i="1" s="1"/>
  <c r="J296" i="1" s="1"/>
  <c r="G299" i="1" s="1"/>
  <c r="J299" i="1" s="1"/>
  <c r="G315" i="1" s="1"/>
  <c r="J315" i="1" s="1"/>
  <c r="O411" i="1"/>
  <c r="G318" i="1" l="1"/>
  <c r="J318" i="1" s="1"/>
  <c r="G329" i="1" l="1"/>
  <c r="J329" i="1" s="1"/>
  <c r="G334" i="1" l="1"/>
  <c r="J334" i="1" s="1"/>
  <c r="G337" i="1" l="1"/>
  <c r="J337" i="1" l="1"/>
  <c r="G341" i="1" s="1"/>
  <c r="J341" i="1" s="1"/>
  <c r="G343" i="1" s="1"/>
  <c r="J343" i="1" s="1"/>
  <c r="G345" i="1" l="1"/>
  <c r="J345" i="1" l="1"/>
  <c r="G348" i="1" s="1"/>
  <c r="J348" i="1" l="1"/>
  <c r="G352" i="1" s="1"/>
  <c r="N412" i="1"/>
  <c r="O412" i="1" l="1"/>
  <c r="J352" i="1"/>
  <c r="G355" i="1" s="1"/>
  <c r="J355" i="1" s="1"/>
  <c r="G357" i="1" s="1"/>
  <c r="J357" i="1" s="1"/>
  <c r="G360" i="1" s="1"/>
  <c r="J360" i="1" s="1"/>
  <c r="G363" i="1" s="1"/>
  <c r="J363" i="1" s="1"/>
  <c r="G367" i="1" s="1"/>
  <c r="J367" i="1" s="1"/>
  <c r="G369" i="1" s="1"/>
  <c r="J369" i="1" s="1"/>
  <c r="G371" i="1" s="1"/>
  <c r="J371" i="1" s="1"/>
  <c r="G373" i="1" s="1"/>
  <c r="J373" i="1" s="1"/>
  <c r="G375" i="1" s="1"/>
  <c r="J375" i="1" s="1"/>
  <c r="G383" i="1" s="1"/>
  <c r="J383" i="1" s="1"/>
  <c r="N413" i="1" l="1"/>
  <c r="O413" i="1" l="1"/>
  <c r="G385" i="1"/>
  <c r="J385" i="1" s="1"/>
  <c r="G395" i="1" l="1"/>
  <c r="J395" i="1" s="1"/>
  <c r="G387" i="1"/>
  <c r="J387" i="1" l="1"/>
  <c r="G389" i="1" s="1"/>
  <c r="J389" i="1" s="1"/>
  <c r="G392" i="1" s="1"/>
  <c r="J392" i="1" l="1"/>
  <c r="G397" i="1" s="1"/>
  <c r="J397" i="1" l="1"/>
  <c r="G401" i="1" s="1"/>
  <c r="G407" i="1" s="1"/>
  <c r="H406" i="1" s="1"/>
</calcChain>
</file>

<file path=xl/sharedStrings.xml><?xml version="1.0" encoding="utf-8"?>
<sst xmlns="http://schemas.openxmlformats.org/spreadsheetml/2006/main" count="880" uniqueCount="663">
  <si>
    <t>Départ</t>
  </si>
  <si>
    <t>Portimao</t>
  </si>
  <si>
    <t>Gibraltar</t>
  </si>
  <si>
    <t>jours d'escale</t>
  </si>
  <si>
    <t>jours de nav.</t>
  </si>
  <si>
    <t>Arrivée</t>
  </si>
  <si>
    <t>Carthagène</t>
  </si>
  <si>
    <t>Valence</t>
  </si>
  <si>
    <t>Baléares (Ibiza, Palma de Majorques, Minorque)</t>
  </si>
  <si>
    <t>Barcelone</t>
  </si>
  <si>
    <t>Marseille</t>
  </si>
  <si>
    <t>Rome</t>
  </si>
  <si>
    <t>Naples</t>
  </si>
  <si>
    <t>Sicile (Palerme, Sciacca, Agrigente, Syracuse, Catane, Taormina)</t>
  </si>
  <si>
    <t>Venise</t>
  </si>
  <si>
    <t>Sibenik</t>
  </si>
  <si>
    <t>Korcula</t>
  </si>
  <si>
    <t>Dubrovnik</t>
  </si>
  <si>
    <t>Kotor</t>
  </si>
  <si>
    <t>Corfu</t>
  </si>
  <si>
    <t>Patras</t>
  </si>
  <si>
    <t>Pylos</t>
  </si>
  <si>
    <t>Adamantas</t>
  </si>
  <si>
    <t>Athènes</t>
  </si>
  <si>
    <t>Istambul</t>
  </si>
  <si>
    <t>Izmir</t>
  </si>
  <si>
    <t>Naxos</t>
  </si>
  <si>
    <t>Mikonos</t>
  </si>
  <si>
    <t>Theras</t>
  </si>
  <si>
    <t>Chypre</t>
  </si>
  <si>
    <t>Héraklion</t>
  </si>
  <si>
    <t>Malte</t>
  </si>
  <si>
    <t>Tunis</t>
  </si>
  <si>
    <t>Boston</t>
  </si>
  <si>
    <t>Philadelphie</t>
  </si>
  <si>
    <t>Baltimore</t>
  </si>
  <si>
    <t>Washington</t>
  </si>
  <si>
    <t>Charleston</t>
  </si>
  <si>
    <t>Cap Canaveral</t>
  </si>
  <si>
    <t>Miami</t>
  </si>
  <si>
    <t>Nassau</t>
  </si>
  <si>
    <t>Cancun</t>
  </si>
  <si>
    <t>France</t>
  </si>
  <si>
    <t>Espagne</t>
  </si>
  <si>
    <t>Portugal</t>
  </si>
  <si>
    <t>Italie</t>
  </si>
  <si>
    <t>Croatie</t>
  </si>
  <si>
    <t>Monténégro</t>
  </si>
  <si>
    <t>Grèce</t>
  </si>
  <si>
    <t>Turquie</t>
  </si>
  <si>
    <t>Ildiri</t>
  </si>
  <si>
    <t>Alexandrie</t>
  </si>
  <si>
    <t>Egypte</t>
  </si>
  <si>
    <t>Tunisie</t>
  </si>
  <si>
    <t>USA</t>
  </si>
  <si>
    <t>Mexique</t>
  </si>
  <si>
    <t>Cuba</t>
  </si>
  <si>
    <t>Bahamas</t>
  </si>
  <si>
    <t>Jamaïque</t>
  </si>
  <si>
    <t>Spanish Town</t>
  </si>
  <si>
    <t>Porto Rico</t>
  </si>
  <si>
    <t>Ponce</t>
  </si>
  <si>
    <t>Charlotte Amalie, Cruz Bay, Belle Vue, Spanish Town, The Settement</t>
  </si>
  <si>
    <t>Marigot</t>
  </si>
  <si>
    <t>Saint Barthélémy</t>
  </si>
  <si>
    <t>Barbuda</t>
  </si>
  <si>
    <t>Antigua et Barbuda</t>
  </si>
  <si>
    <t>Saint John</t>
  </si>
  <si>
    <t>Deshaies, Pointe à Pitre, Saint François, Saintes, Marie Galante</t>
  </si>
  <si>
    <t>Dominique</t>
  </si>
  <si>
    <t>Saint John, Sant George</t>
  </si>
  <si>
    <t>Saint Pierre, Fort de France, Pointe du Bout, le Marin, le François</t>
  </si>
  <si>
    <t>Sainte Lucie</t>
  </si>
  <si>
    <t>Soufrière</t>
  </si>
  <si>
    <t>Kingstown</t>
  </si>
  <si>
    <t>Brésil</t>
  </si>
  <si>
    <t>Macapé</t>
  </si>
  <si>
    <t>Mandacaru</t>
  </si>
  <si>
    <t>Fortaleza</t>
  </si>
  <si>
    <t>Fernando de Noronha</t>
  </si>
  <si>
    <t>Recife</t>
  </si>
  <si>
    <t>Salvador de Bahia</t>
  </si>
  <si>
    <t>Camamu</t>
  </si>
  <si>
    <t>Arraial do Cabo</t>
  </si>
  <si>
    <t>Rio de Janeiro</t>
  </si>
  <si>
    <t>Paraty</t>
  </si>
  <si>
    <t>Florianopolis</t>
  </si>
  <si>
    <t>Maldonado</t>
  </si>
  <si>
    <t>Montevideo</t>
  </si>
  <si>
    <t>Buenos Aires</t>
  </si>
  <si>
    <t>Uruguay</t>
  </si>
  <si>
    <t>Argentine</t>
  </si>
  <si>
    <t>Mar del Plata</t>
  </si>
  <si>
    <t>Puerto San Julian</t>
  </si>
  <si>
    <t>Puerto Williams</t>
  </si>
  <si>
    <t>Chili</t>
  </si>
  <si>
    <t>Ushuaïa</t>
  </si>
  <si>
    <t>Puerto Natales</t>
  </si>
  <si>
    <t>Canaux de Patagonie</t>
  </si>
  <si>
    <t>Puyuhuapi</t>
  </si>
  <si>
    <t>Melinka</t>
  </si>
  <si>
    <t>Cap Horn</t>
  </si>
  <si>
    <t>Puerto Montt</t>
  </si>
  <si>
    <t>Calbuco</t>
  </si>
  <si>
    <t>Ancud</t>
  </si>
  <si>
    <t>Valparaiso</t>
  </si>
  <si>
    <t>Galapagos</t>
  </si>
  <si>
    <t>Perou</t>
  </si>
  <si>
    <t>San Diego</t>
  </si>
  <si>
    <t>Los Angeles</t>
  </si>
  <si>
    <t>San Francisco</t>
  </si>
  <si>
    <t>Honolulu</t>
  </si>
  <si>
    <t>Hanalei Bay</t>
  </si>
  <si>
    <t>Maison Magnum</t>
  </si>
  <si>
    <t>Kahului</t>
  </si>
  <si>
    <t>Hilo</t>
  </si>
  <si>
    <t>Rikitea</t>
  </si>
  <si>
    <t>Amanu</t>
  </si>
  <si>
    <t>Hao</t>
  </si>
  <si>
    <t>Raroia</t>
  </si>
  <si>
    <t>Makemo</t>
  </si>
  <si>
    <t>Tahanea</t>
  </si>
  <si>
    <t>Faaite</t>
  </si>
  <si>
    <t>Fakarava</t>
  </si>
  <si>
    <t>Toau</t>
  </si>
  <si>
    <t>Apataki</t>
  </si>
  <si>
    <t>Manihi</t>
  </si>
  <si>
    <t>Ahe</t>
  </si>
  <si>
    <t>Rangiroa</t>
  </si>
  <si>
    <t>Tikehau</t>
  </si>
  <si>
    <t>Temao</t>
  </si>
  <si>
    <t>Tetiaro</t>
  </si>
  <si>
    <t>Papeete</t>
  </si>
  <si>
    <t>Moorea</t>
  </si>
  <si>
    <t>Huahine</t>
  </si>
  <si>
    <t>Uturoa</t>
  </si>
  <si>
    <t>Tahaa</t>
  </si>
  <si>
    <t>Bora Bora</t>
  </si>
  <si>
    <t>Maupiti</t>
  </si>
  <si>
    <t>Anchorage Island</t>
  </si>
  <si>
    <t>Upolu</t>
  </si>
  <si>
    <t>Mata'Utu</t>
  </si>
  <si>
    <t>Wallis et Futuna</t>
  </si>
  <si>
    <t>Fidji</t>
  </si>
  <si>
    <t>Nadi</t>
  </si>
  <si>
    <t>Vanuatu</t>
  </si>
  <si>
    <t>Ouvéa</t>
  </si>
  <si>
    <t>Luengoni</t>
  </si>
  <si>
    <t>Nouméa</t>
  </si>
  <si>
    <t>Auckland</t>
  </si>
  <si>
    <t>Wellington</t>
  </si>
  <si>
    <t>Nouvelle Zélande</t>
  </si>
  <si>
    <t>Australie</t>
  </si>
  <si>
    <t>Sydney</t>
  </si>
  <si>
    <t>Brisbane</t>
  </si>
  <si>
    <t>Mackay</t>
  </si>
  <si>
    <t>Iles Salomon</t>
  </si>
  <si>
    <t>Honiara</t>
  </si>
  <si>
    <t>Japon</t>
  </si>
  <si>
    <t>Tokyo</t>
  </si>
  <si>
    <t>Fuji</t>
  </si>
  <si>
    <t>Osaka</t>
  </si>
  <si>
    <t>Hiroshima</t>
  </si>
  <si>
    <t>Shimonoseki</t>
  </si>
  <si>
    <t>Philippines</t>
  </si>
  <si>
    <t>Manille</t>
  </si>
  <si>
    <t>Vietnam</t>
  </si>
  <si>
    <t>Along</t>
  </si>
  <si>
    <t>Hai Phong</t>
  </si>
  <si>
    <t>Da Nang</t>
  </si>
  <si>
    <t>Delta du Mékong</t>
  </si>
  <si>
    <t>Cambodge</t>
  </si>
  <si>
    <t>Krong Kampot</t>
  </si>
  <si>
    <t>Bangkok</t>
  </si>
  <si>
    <t>Nakhon Si Thammarat</t>
  </si>
  <si>
    <t>Singapour</t>
  </si>
  <si>
    <t>Indonésie</t>
  </si>
  <si>
    <t>Surabaya</t>
  </si>
  <si>
    <t>Jakarta</t>
  </si>
  <si>
    <t>Puket</t>
  </si>
  <si>
    <t>Sri Lanka</t>
  </si>
  <si>
    <t>Maldives</t>
  </si>
  <si>
    <t>Malé</t>
  </si>
  <si>
    <t>Seychelles</t>
  </si>
  <si>
    <t>Victoria, la Digue, Mahé</t>
  </si>
  <si>
    <t>Mamoudzou</t>
  </si>
  <si>
    <t>Madagascar</t>
  </si>
  <si>
    <t>Antisiranana</t>
  </si>
  <si>
    <t>Ile Maurice</t>
  </si>
  <si>
    <t>Port Louis</t>
  </si>
  <si>
    <t>Saint Denis, Saint Pierre</t>
  </si>
  <si>
    <t>Afrique du sud</t>
  </si>
  <si>
    <t>Koh Tao</t>
  </si>
  <si>
    <t>Durban</t>
  </si>
  <si>
    <t>Port Elizabeth</t>
  </si>
  <si>
    <t>Cap Town</t>
  </si>
  <si>
    <t>Sainte Hélène</t>
  </si>
  <si>
    <t>Georgetown</t>
  </si>
  <si>
    <t>Funchal</t>
  </si>
  <si>
    <t>Escales</t>
  </si>
  <si>
    <t>La Havane</t>
  </si>
  <si>
    <t>Observations</t>
  </si>
  <si>
    <t>Colombo</t>
  </si>
  <si>
    <t>Saint Dominigue</t>
  </si>
  <si>
    <t>Carénage</t>
  </si>
  <si>
    <t>Retour en France</t>
  </si>
  <si>
    <t>15 j. en France</t>
  </si>
  <si>
    <t>carénage</t>
  </si>
  <si>
    <t>Jour</t>
  </si>
  <si>
    <t>Gaios</t>
  </si>
  <si>
    <t>Vathy</t>
  </si>
  <si>
    <t>Santa Elena</t>
  </si>
  <si>
    <t>Equateur</t>
  </si>
  <si>
    <t>Banchebilang</t>
  </si>
  <si>
    <t>ravitaillement complet</t>
  </si>
  <si>
    <t>Greenport</t>
  </si>
  <si>
    <t>la Corogne</t>
  </si>
  <si>
    <t>décembre à mars</t>
  </si>
  <si>
    <t>New York ou Nouvelle Rochelle</t>
  </si>
  <si>
    <t>DEPART : Les Sables d'Olonne</t>
  </si>
  <si>
    <t>ARRIVEE : Les Sables d'Olonne</t>
  </si>
  <si>
    <t>Grenade</t>
  </si>
  <si>
    <t>Total jours de navigation :</t>
  </si>
  <si>
    <t>Victoria, Saint Georges</t>
  </si>
  <si>
    <t>moitié du voyage</t>
  </si>
  <si>
    <t>Nom :</t>
  </si>
  <si>
    <t>Prénom :</t>
  </si>
  <si>
    <t>Téléphone :</t>
  </si>
  <si>
    <t>n° de passeport :</t>
  </si>
  <si>
    <t>Adresse :</t>
  </si>
  <si>
    <t>Contact appel d'urgence :</t>
  </si>
  <si>
    <t>Papiers</t>
  </si>
  <si>
    <t>non pour les français</t>
  </si>
  <si>
    <t>non si &lt; 6 semaines</t>
  </si>
  <si>
    <t>permis de croisière pas obligatoire mais facilitateur pour visiter</t>
  </si>
  <si>
    <t>pas de chasse sous marine</t>
  </si>
  <si>
    <t>aucun</t>
  </si>
  <si>
    <t>non si &lt; 90 j.</t>
  </si>
  <si>
    <t>non si &lt; 3 mois mais permis de croisière</t>
  </si>
  <si>
    <t>non si &lt; 6 mois</t>
  </si>
  <si>
    <t>permis pêche, pas mouiller dans les parcs naturels, pas de plongée, pas de harpon</t>
  </si>
  <si>
    <t>obtenir permis de croisière gratuit aux Îles Vierges US avant, ou payer ce permis à Porto Rico</t>
  </si>
  <si>
    <t>non si &lt; 90 j. mais droits de croisière</t>
  </si>
  <si>
    <t>harpon et ramassage coquillages et corail interdits + mouillages restreints</t>
  </si>
  <si>
    <t>République Dominicaine</t>
  </si>
  <si>
    <t>non si &lt; 90 j. mais visa touristique payant</t>
  </si>
  <si>
    <t>entrée / sortie à chaque port</t>
  </si>
  <si>
    <t>non si &lt; 30 j. mais permis de croisière</t>
  </si>
  <si>
    <t>parcours pisté par les autorités et amendes si infractions + attention pas de mouillage sans surveillance</t>
  </si>
  <si>
    <t>aucun visa = permis séjour 60 j.</t>
  </si>
  <si>
    <t>visa US valide</t>
  </si>
  <si>
    <t>prendre sur place permis de croisière évitant déclaration dans tous les ports (ok français) + attention  justificatif de balise EPIRB enregistrée + permis de pêche en Floride</t>
  </si>
  <si>
    <t>attention arrivée et formalités très strictes</t>
  </si>
  <si>
    <t>aucun pour moins de 30 j.</t>
  </si>
  <si>
    <t>Iles Vierges US</t>
  </si>
  <si>
    <t>Iles Vierges GB</t>
  </si>
  <si>
    <t>Saison des pluies et tempètes</t>
  </si>
  <si>
    <t>Saison des cyclones</t>
  </si>
  <si>
    <t>Visa à prévoir avant
(pour résidant UE)</t>
  </si>
  <si>
    <t>plongée OK mais pas de pêche à la langouste ni de chasse, et restrictions mouillages et vidanges WC</t>
  </si>
  <si>
    <t>parcs nationaux : permis de mouillage à obtenir sur place</t>
  </si>
  <si>
    <t>Bali</t>
  </si>
  <si>
    <t>juin à novembre</t>
  </si>
  <si>
    <t>Juin à septembre</t>
  </si>
  <si>
    <t>mai à novembre</t>
  </si>
  <si>
    <t>novembre à avril</t>
  </si>
  <si>
    <t>décembre à février</t>
  </si>
  <si>
    <t>janvier à avril</t>
  </si>
  <si>
    <t>avril à décembre</t>
  </si>
  <si>
    <t>décembre à mai</t>
  </si>
  <si>
    <t>février à mars</t>
  </si>
  <si>
    <t>novembre à mars</t>
  </si>
  <si>
    <t>Zone à risque de piraterie</t>
  </si>
  <si>
    <t>Iles Turks et Caïcos</t>
  </si>
  <si>
    <t>Cockburn Town</t>
  </si>
  <si>
    <t>Simon's Town</t>
  </si>
  <si>
    <t>Total jours d'escale + cabotage :</t>
  </si>
  <si>
    <t>Katiu</t>
  </si>
  <si>
    <t>Raraka</t>
  </si>
  <si>
    <t>Kauehi</t>
  </si>
  <si>
    <t>Arutua</t>
  </si>
  <si>
    <t>Aratika</t>
  </si>
  <si>
    <t>Takaroa</t>
  </si>
  <si>
    <t>Tuherahera</t>
  </si>
  <si>
    <t>Airlie Beach</t>
  </si>
  <si>
    <t>Ponza</t>
  </si>
  <si>
    <t>Lipari</t>
  </si>
  <si>
    <t>Cabine propriétaire</t>
  </si>
  <si>
    <t>Lancement recherche catamaran</t>
  </si>
  <si>
    <t>Zamboanga</t>
  </si>
  <si>
    <t>Kabupaten de Sorong</t>
  </si>
  <si>
    <t>Tempète hivernal Gibraltar</t>
  </si>
  <si>
    <t>Tempète hivernale Gibraltar</t>
  </si>
  <si>
    <t>Lisbonne</t>
  </si>
  <si>
    <t>Porto</t>
  </si>
  <si>
    <t>Tupai</t>
  </si>
  <si>
    <t>Juin à novembre</t>
  </si>
  <si>
    <t>Septembre à octobre</t>
  </si>
  <si>
    <t>Ponta Delgada</t>
  </si>
  <si>
    <t>frais de séjour élevés pour le parc national de Fernando de Noronha selon le nombre de jours (env. 200 €/semaine)</t>
  </si>
  <si>
    <t>Cabine invité n°1</t>
  </si>
  <si>
    <t>Cabine invité n°2</t>
  </si>
  <si>
    <t>Cabine invité n°3</t>
  </si>
  <si>
    <t>Komodo</t>
  </si>
  <si>
    <t>Levkas</t>
  </si>
  <si>
    <t>Nydri</t>
  </si>
  <si>
    <t>Chalcis</t>
  </si>
  <si>
    <t>Nikolaos</t>
  </si>
  <si>
    <t>Rhodes</t>
  </si>
  <si>
    <t>Portsmouth</t>
  </si>
  <si>
    <t>Kerikeri</t>
  </si>
  <si>
    <t>Malaisie</t>
  </si>
  <si>
    <t>84 pays</t>
  </si>
  <si>
    <t>Les Sables d'Olonne</t>
  </si>
  <si>
    <t>La Grande Motte</t>
  </si>
  <si>
    <t>Nagasaki</t>
  </si>
  <si>
    <t>Okinawa</t>
  </si>
  <si>
    <t>Total jours :</t>
  </si>
  <si>
    <t>mai à décembre</t>
  </si>
  <si>
    <t>Tanzanie</t>
  </si>
  <si>
    <t>Zanzibar</t>
  </si>
  <si>
    <t>Tanga</t>
  </si>
  <si>
    <t>Dar es Salam</t>
  </si>
  <si>
    <t>Melekeok</t>
  </si>
  <si>
    <t>Agosawara</t>
  </si>
  <si>
    <t>https://www.tresorsdumonde.fr/palaos/</t>
  </si>
  <si>
    <t>Palaos</t>
  </si>
  <si>
    <t>Equipage</t>
  </si>
  <si>
    <t>Livourne</t>
  </si>
  <si>
    <t>Split</t>
  </si>
  <si>
    <t>Belize</t>
  </si>
  <si>
    <t>Guatemala</t>
  </si>
  <si>
    <t>Puerto Barrios</t>
  </si>
  <si>
    <t>Thaïlande</t>
  </si>
  <si>
    <t>Ko Surin Tai</t>
  </si>
  <si>
    <t>Veracruz</t>
  </si>
  <si>
    <t>Trinidad</t>
  </si>
  <si>
    <t>Santiago de Cuba</t>
  </si>
  <si>
    <t>Belize city</t>
  </si>
  <si>
    <t>Horta</t>
  </si>
  <si>
    <t>Kenya</t>
  </si>
  <si>
    <t>Monbassa</t>
  </si>
  <si>
    <t>Madère (Portugal)</t>
  </si>
  <si>
    <t>Les Açores (Portugal)</t>
  </si>
  <si>
    <t>Saint Martin (France / Hollande)</t>
  </si>
  <si>
    <t>Saint Barthélémy (France)</t>
  </si>
  <si>
    <t>Martinique (France)</t>
  </si>
  <si>
    <t>Grenadines (Saint Vincent et les Grenadines)</t>
  </si>
  <si>
    <t>Guyanne Française (France)</t>
  </si>
  <si>
    <t>Hawaï (USA)</t>
  </si>
  <si>
    <t>Nouvelle Calédonie (France)</t>
  </si>
  <si>
    <t>Mayotte (France)</t>
  </si>
  <si>
    <t>Réunion (France)</t>
  </si>
  <si>
    <t>Jamestown (Angleterre)</t>
  </si>
  <si>
    <t>Georgetown (Angleterre)</t>
  </si>
  <si>
    <t>Guyane Française (France)</t>
  </si>
  <si>
    <t>Peak yacht marina</t>
  </si>
  <si>
    <t>Apataki ou Uturoa</t>
  </si>
  <si>
    <t>Trinidad et Tobago</t>
  </si>
  <si>
    <t>Portofino</t>
  </si>
  <si>
    <t>Milna</t>
  </si>
  <si>
    <t>Hvar</t>
  </si>
  <si>
    <t>Sveti Stefan</t>
  </si>
  <si>
    <t>DECOUVERTE DE LA MEDITERRANEE</t>
  </si>
  <si>
    <t>DECOUVERTE DES GRANDES VILLES DE L'EST DES USA</t>
  </si>
  <si>
    <t>DECOUVERTE DU GOLFE DU MEXIQUE ET DES CARAïBES</t>
  </si>
  <si>
    <t>DECOUVERTE DES GRANDES VILLES DE L'OUEST DES USA</t>
  </si>
  <si>
    <t>DECOUVERTE DE LA POLYNESIE ET DES ILES DU PACIFIQUE</t>
  </si>
  <si>
    <t>DECOUVERTE DE LA NOUVELLE ZELANDE ET DE L'AUSTRALIE</t>
  </si>
  <si>
    <t>DECOUVERTE DE L'ASIE</t>
  </si>
  <si>
    <t>DECOUVERTE DES PERLES DE L'OCEAN INDIEN</t>
  </si>
  <si>
    <t>DECOUVERTE DE L'AFRIQUE</t>
  </si>
  <si>
    <t>L'AVENTURE DANS L'AVENTURE : LA TERRE DE FEU</t>
  </si>
  <si>
    <t>DATE DE DEPART :</t>
  </si>
  <si>
    <t>DATE D'ARRIVEE :</t>
  </si>
  <si>
    <t>LE GRAND DEPART POUR LE TOUR DU MONDE</t>
  </si>
  <si>
    <t>L'EGYPTE : VISITE DES SES MERVEILLES</t>
  </si>
  <si>
    <t>PEROU : VISITE DE SES MERVEILLES</t>
  </si>
  <si>
    <t>JAPON : PAYS DU SOLEIL LEVANT</t>
  </si>
  <si>
    <t>Kilifi</t>
  </si>
  <si>
    <t>permis côtier pour autres ports ! Attention des accès interdits, pas de pêche et plongée seul</t>
  </si>
  <si>
    <t>1 trans Pacifique</t>
  </si>
  <si>
    <t>3 trans Atlantique</t>
  </si>
  <si>
    <t>armement + installation</t>
  </si>
  <si>
    <t>refit + armement</t>
  </si>
  <si>
    <t>DECOUVERTE DE L'AMERIQUE DU SUD, COTE EST</t>
  </si>
  <si>
    <t>LA GRANDE TRAVERSEE DE L'ATLANTIQUE PAR LES ÎLES PERDUES</t>
  </si>
  <si>
    <t>UNE TRANSAT POUR CONCLURE CE TOUR DU MONDE</t>
  </si>
  <si>
    <t>pas de baignade : requins + crocodiles de mer</t>
  </si>
  <si>
    <t>Début escale</t>
  </si>
  <si>
    <t>Fin escale</t>
  </si>
  <si>
    <t>Séville (remontée du fleuve)</t>
  </si>
  <si>
    <t>Canada</t>
  </si>
  <si>
    <t>Vancouver</t>
  </si>
  <si>
    <t>Seattle</t>
  </si>
  <si>
    <t>Trip</t>
  </si>
  <si>
    <t>Nuku Hiva</t>
  </si>
  <si>
    <t>Hu Pou</t>
  </si>
  <si>
    <t>Tahuata</t>
  </si>
  <si>
    <t>Fatu Hiva</t>
  </si>
  <si>
    <t>Richards bay</t>
  </si>
  <si>
    <t>Knysna</t>
  </si>
  <si>
    <t>Las Palmas de Gran Canaria</t>
  </si>
  <si>
    <t>Les Canaries (Espagne)</t>
  </si>
  <si>
    <t>Lajes das Flores</t>
  </si>
  <si>
    <t>Samoa américaine</t>
  </si>
  <si>
    <t>Puerto Calero</t>
  </si>
  <si>
    <t>Los Cristianos</t>
  </si>
  <si>
    <t>Valle Gran Rey</t>
  </si>
  <si>
    <t>Kuala Lumpur</t>
  </si>
  <si>
    <t>Langkawi</t>
  </si>
  <si>
    <t>Soit 4 Vendée Globe</t>
  </si>
  <si>
    <t>https://www.youtube.com/watch?v=2UWQ1kKCJsY</t>
  </si>
  <si>
    <t>Point le + nord</t>
  </si>
  <si>
    <t>Point le + sud</t>
  </si>
  <si>
    <t>8 passages équateur</t>
  </si>
  <si>
    <t>carte de tourisme (FMT) du consulat mexicain + 6 listes de l'équipage en espagnol : formulaires consulat</t>
  </si>
  <si>
    <t>non si visa et permis de croisière &lt; 30 j.</t>
  </si>
  <si>
    <t>carène propre pour accoster</t>
  </si>
  <si>
    <t>délinquance, nourriture très chère</t>
  </si>
  <si>
    <t>Sapokreng</t>
  </si>
  <si>
    <t>Kasim</t>
  </si>
  <si>
    <t>Kaimana</t>
  </si>
  <si>
    <t>Wanggoeira</t>
  </si>
  <si>
    <t>Tual</t>
  </si>
  <si>
    <t>Trip culturel</t>
  </si>
  <si>
    <t>organisation Marie Sophie</t>
  </si>
  <si>
    <t>Trip découverte / nature</t>
  </si>
  <si>
    <t>Puerto Piramides</t>
  </si>
  <si>
    <t>Caleta Hornos</t>
  </si>
  <si>
    <t>Sihanoukville</t>
  </si>
  <si>
    <t>Medan</t>
  </si>
  <si>
    <t>ravitaillement très cher…
connaitre les dates d'autorisation de pêche</t>
  </si>
  <si>
    <t>mai à octobre</t>
  </si>
  <si>
    <t>X</t>
  </si>
  <si>
    <t>Maupelia</t>
  </si>
  <si>
    <t>Suwarrow</t>
  </si>
  <si>
    <t>200 km au nord de Vancouver</t>
  </si>
  <si>
    <t>Makatea</t>
  </si>
  <si>
    <t>Raivavae</t>
  </si>
  <si>
    <t>mouillage limité à 72 h</t>
  </si>
  <si>
    <t>Tubuai</t>
  </si>
  <si>
    <t>Rurutu</t>
  </si>
  <si>
    <t>Raiatea</t>
  </si>
  <si>
    <t>saison de la pêche à la langouste : décembre à avril</t>
  </si>
  <si>
    <t>visa US valide à faire sur https://esta.cbp.dhs.gov/esta/</t>
  </si>
  <si>
    <t>zone de chasse des orques</t>
  </si>
  <si>
    <t>Corse (Calvi, Ajaccio, Propriano, Bonifacio, Porto Vecchio)</t>
  </si>
  <si>
    <t>Guadeloupe, les Saintes, Marie Galante (France)</t>
  </si>
  <si>
    <t>1 trans Indien</t>
  </si>
  <si>
    <t>Sources infos</t>
  </si>
  <si>
    <t>courant de marée très fort sur l'Hudson</t>
  </si>
  <si>
    <t>https://www.youtube.com/watch?v=XpGG8k03lXE</t>
  </si>
  <si>
    <t>découverte des fonds marins</t>
  </si>
  <si>
    <t>https://www.youtube.com/watch?v=1iNj2sS_49Y</t>
  </si>
  <si>
    <t>20 j. en France</t>
  </si>
  <si>
    <t>ravitaillement complet
gasoil : prendre des bidons supplémentaires
privilégier une nav. en fin d'été et automne austral :
- été austral : 1/12 au 28/02
- automne austral : 7/02 au 7/05</t>
  </si>
  <si>
    <t>zone de dauphins en matinée</t>
  </si>
  <si>
    <t>passer dans les mairies pour payer les taxes de séjour, environ 55 Fr Pacifique (0,50 € ) par personne de + 12 ans par jour, plus taxe de poubelle, environ 1.000 Fr Pacifique (8 €) par semaine</t>
  </si>
  <si>
    <t>visiter Sumatra durant la saison sèche et quand il n’y a pas de tourisme, éviter juillet, août et préférer mai, juin, septembre et octobre. Les pluies se font plus rare et le climat est très agréable avec 30°</t>
  </si>
  <si>
    <t>zone de baleines, autoroute des baleines</t>
  </si>
  <si>
    <t>zone de baleines avec bébés, à Moorea, du 13/09 au 31/10</t>
  </si>
  <si>
    <t>zone de baleines à bosse, de juillet à novembre</t>
  </si>
  <si>
    <t>zone de baleines, migration, du printemps à l’automne</t>
  </si>
  <si>
    <t>zone de raies manta</t>
  </si>
  <si>
    <t>Hiva Oa</t>
  </si>
  <si>
    <t>plus beau mouillage des Marquises</t>
  </si>
  <si>
    <t>ravitaillement très cher</t>
  </si>
  <si>
    <t>Porto Santo</t>
  </si>
  <si>
    <t>https://www.youtube.com/watch?v=xTi7Iiq3YBk</t>
  </si>
  <si>
    <t>La plage des Hattes, Centre spatial, Kourou, Cayenne, Iles du Salut</t>
  </si>
  <si>
    <t>Tsukiji</t>
  </si>
  <si>
    <t>Kamakura</t>
  </si>
  <si>
    <t>Kyoto</t>
  </si>
  <si>
    <t>Arashiyama</t>
  </si>
  <si>
    <t>Todai-ji</t>
  </si>
  <si>
    <t>Iles Kujuku</t>
  </si>
  <si>
    <t>Kobe</t>
  </si>
  <si>
    <t>zone de reproduction des baleines, de janvier à avril
zone de naissance des baleines à bosse</t>
  </si>
  <si>
    <t>visite parc Maloti Drakensberg</t>
  </si>
  <si>
    <t>visite parc National Addo Elephant</t>
  </si>
  <si>
    <t>visite chute Victoria via transfert en avion</t>
  </si>
  <si>
    <t>visite centre spatial (voir date si décollage d'une fusée) + ile aux singes + iles du Salut avec plein d'animaux à voir</t>
  </si>
  <si>
    <t>visite Lajes das Flores</t>
  </si>
  <si>
    <t>visite Horta</t>
  </si>
  <si>
    <t>visite Ponta Delgada</t>
  </si>
  <si>
    <t>visite Porto</t>
  </si>
  <si>
    <t>visite Lisbonne</t>
  </si>
  <si>
    <t>visite Séville</t>
  </si>
  <si>
    <t>visite grottes de Gibraltar</t>
  </si>
  <si>
    <t>visite Carthagène</t>
  </si>
  <si>
    <t>visite Valence</t>
  </si>
  <si>
    <t>visite Barcelone</t>
  </si>
  <si>
    <t>visite tour de Pise + Florence</t>
  </si>
  <si>
    <t>visite Rome</t>
  </si>
  <si>
    <t>visite Naples et Pompéi</t>
  </si>
  <si>
    <t>visite Sicile</t>
  </si>
  <si>
    <t>visite Venise</t>
  </si>
  <si>
    <t>visite Athènes</t>
  </si>
  <si>
    <t>visite Istanbul</t>
  </si>
  <si>
    <t>visite Egypte</t>
  </si>
  <si>
    <t>visite Sidi Bou Saïd</t>
  </si>
  <si>
    <t>visite Madère + rando pédestre au sommet</t>
  </si>
  <si>
    <t>visite Puerto Calero</t>
  </si>
  <si>
    <t>visite Boston</t>
  </si>
  <si>
    <t>visite New York</t>
  </si>
  <si>
    <t>visite des musées</t>
  </si>
  <si>
    <t>visite Miami + Everglades</t>
  </si>
  <si>
    <t>visite Mexique</t>
  </si>
  <si>
    <t>visite trou bleu
zone requin baleine, rituel de fécondage, entre mars et juin</t>
  </si>
  <si>
    <t>visite Cuba</t>
  </si>
  <si>
    <t>visite chutes d'Iguazu</t>
  </si>
  <si>
    <t>visite Santiago du Chili</t>
  </si>
  <si>
    <t xml:space="preserve">visite Lima, Machu Picchu, motagne Arc en ciel (Rainbow) 5.200 m, Cuzco 3.400 m. Très haute altitude pour la montagne arc en ciel, prévoir crème solaire et vêtemens chauds 0°. Rester 2 jours à Cuzco 2 jours pour s'aclimater avant de monter à la montagne Rainbow
</t>
  </si>
  <si>
    <t>visite San Diego</t>
  </si>
  <si>
    <t>visite Los Angeles</t>
  </si>
  <si>
    <t>visite San Francisco</t>
  </si>
  <si>
    <t>visite ferme d'huitres perlières
plongée dans la passe sud pour voir les requins
en juin reproduction des mérous</t>
  </si>
  <si>
    <t>visite Angkor</t>
  </si>
  <si>
    <t>révision du bateau au chantier de Kilifi, visite parc animalier</t>
  </si>
  <si>
    <t>visite parc Serengeti</t>
  </si>
  <si>
    <t>ravitaillement complet, droit portuaire très cher. Climat plaisant durant l'hiver austral, de mai à septembre avec belles journées claires et quasi-absence des pluies, prévoir des vêtements chauds (fraîcheur matinale). Pour moins de chaleur, le mois de novembre est indiqué mais quelques pluies. Si visite du Machu Picchu de décembre à mars, atmosphère chaude mais risque d'averses. Un train de luxe Hiram Bingham, comme dans les années 1920, circule dans les hautes montagnes pour atteindre le Machu Picchu, qui se visite avec un guide et à des horaires imposés.</t>
  </si>
  <si>
    <t>Lima, Cusco, lac Titicaca, Machu Picchu, Nazca, Arequipa, canyon de Colca, parc national de Manu</t>
  </si>
  <si>
    <t>Volcan Mont Yasur</t>
  </si>
  <si>
    <t>saison des cerisiers à Tokyo (fin mars à début avril), visite de Senso-ji (quartier de Shibuya)</t>
  </si>
  <si>
    <t>Tsukiji, marché extérieur, avec pittoresques gargotes, venir tôt pour un petit-déjeuner à base de sushi ultra frais</t>
  </si>
  <si>
    <t>prisé des Tokyoïte, région  boisé, Bouddha de 11 mètres et  temples dans la forêt</t>
  </si>
  <si>
    <t>ville dynamique, hospitalité légendaire, visite du château d'Osaka du XVIe s., capitale de la street food : gouter les okonomiyaki (galette japonaise) et les takoyaki (beignets de poulpe)</t>
  </si>
  <si>
    <t>temple bouddhique avec pavillon Daibutsu-den (plus grand édifice en bois du monde), avec statue de Bouddha en bronze de 18 mètres et 250 tonnes</t>
  </si>
  <si>
    <t>ancienne capitale impériale, âme du Japon traditionnel, voir sanctuaires shintoïstes, quartier des geishas, ville aux mille temples avec 17 sites inscrits à l'Unesco</t>
  </si>
  <si>
    <t>au nord-ouest de Kyoto,  admirer les cerisiers en fleurs au printemps et les érables rouges à l'automne. Voir sa bambouseraie, le temple Tenryu-ji et son jardin japonais du XIVe siècle</t>
  </si>
  <si>
    <t>gouter le bœuf persillé, prendre le téléphérique vers Nunobiki, voir le parc floral 75.000 plantes et fleurs, 14 jardins botaniques et plusieurs serres. En sommet, vue imprenable sur la ville</t>
  </si>
  <si>
    <t>"cité de la paix", voir le dôme de Genbaku (vestige de la bombe) devenu un Mémorial pour la Paix. Le Château de Hiroshima abrite un passionnant musée sur l'histoire de la ville</t>
  </si>
  <si>
    <t>+200 petites iles avec arrêt à Saikai Pearl pour découvrir des paysages à couper le souffle</t>
  </si>
  <si>
    <t>paysage de carte postale, monuments, plages de sable blanc. Ile d'Okinawa surnommée "la petite Hawaï"</t>
  </si>
  <si>
    <t>les mois de juillet seraient les plus ventés aux Canaries</t>
  </si>
  <si>
    <t>ravitaillement complet, pas beaucoup de choix et très cher</t>
  </si>
  <si>
    <t>ravitaillement complet mais limiter les frais car très cher…
meilleure saison pour aller au Seychelles : juin à septembre en hiver austral, de mai à octobre pas de pluie</t>
  </si>
  <si>
    <t>https://www.seyvillas.com/fr/</t>
  </si>
  <si>
    <t>Galapagos (Equateur)</t>
  </si>
  <si>
    <t>taxe de mouillage de 15 € par personne</t>
  </si>
  <si>
    <t>visite Kennedy Space Center (voir date décollage fusée) + Orlando</t>
  </si>
  <si>
    <t>zone de raies manta
carénage possible</t>
  </si>
  <si>
    <t>ravitaillement complet
Visite des grottes Sawa-i-Lau Island, s'acquitter du droit d'entrée, accès facile à la 1ère, plus difficile à la 2ème par un tunnel sous-marin avec une lampe torche, visite guidée ou libre, et rapide</t>
  </si>
  <si>
    <t>Île de Namosi</t>
  </si>
  <si>
    <t>Île principale</t>
  </si>
  <si>
    <t>visite du volcan Yasur</t>
  </si>
  <si>
    <t>visite des trous bleus</t>
  </si>
  <si>
    <t>prendre sur place permis d'importation temporaire + permis pêche obligatoire / personne + laisser passer parcs nationaux payants</t>
  </si>
  <si>
    <t>https://www.youtube.com/watch?v=IWkeZj8Kkgk</t>
  </si>
  <si>
    <t>certificat vaccination de fièvre jaune obligatoire ! Ne pas mouiller aux Îles du Salut lors des décollages des fusées</t>
  </si>
  <si>
    <t>naviguer coté est pendant l'hiver australien d'avril à septembre afin d'éviter la saison des cyclones</t>
  </si>
  <si>
    <t>https://www.youtube.com/watch?v=zo_rg8h0Mcg</t>
  </si>
  <si>
    <t>visite de Kamoka Pearl Farm, ferme perlière sur Ahé</t>
  </si>
  <si>
    <t>grottes du Bue Marino, à visiter, magnifique, payant, à visiter en été. Réserver les billets à l'avance sur le site internet, sinon complet</t>
  </si>
  <si>
    <t>LES ANTILLES, LE RETOUR</t>
  </si>
  <si>
    <t>demandes en attente</t>
  </si>
  <si>
    <t>zone de cachalots, baleines à bosse, Bryde et dauphin, de janvier à avril</t>
  </si>
  <si>
    <t>https://www.youtube.com/watch?v=VMApMcBEGeo
https://www.youtube.com/watch?v=pGgBGFmRsXk&amp;t=59s
https://www.youtube.com/watch?v=pGgBGFmRsXk
https://www.bateaux.com/article/41565/croisiere-aux-fidji-l-archipel-des-iles-yasawa-en-cinq-escales?utm_source=bateaux-Hebdo&amp;utm_medium=email&amp;utm_campaign=newsletter&amp;utm_content=article</t>
  </si>
  <si>
    <t>https://www.youtube.com/watch?v=OP0q68J7P3I
https://www.youtube.com/watch?v=z8Usajsvbd4</t>
  </si>
  <si>
    <t>visite Galapagos, plongée avec un club pour voir des Lions de mer sur l'ile de San Cristobal, eau à 17°. Plongée avec les raies, tortues de mer, manchots, pinguins, …</t>
  </si>
  <si>
    <t>Escale possible pour changement d'équipage</t>
  </si>
  <si>
    <t>Kingstown, Port Elizabeth, Lovell, Canouan, Mayreau, Clifton, Petit Saint Vincent</t>
  </si>
  <si>
    <t>octobre à janvier</t>
  </si>
  <si>
    <t>novembre à janvier</t>
  </si>
  <si>
    <t>juin à octobre</t>
  </si>
  <si>
    <t>de Saint Vincent à la Guadeloupe</t>
  </si>
  <si>
    <t>Wallis</t>
  </si>
  <si>
    <t>Uutufa</t>
  </si>
  <si>
    <t>visite Rio, carnaval d'une semaine en février ou mars</t>
  </si>
  <si>
    <t>https://www.youtube.com/watch?v=qa8cMKNHNp4
https://www.youtube.com/watch?v=z_0AO2awchY</t>
  </si>
  <si>
    <t>https://www.youtube.com/watch?v=VP1opmOaYb0</t>
  </si>
  <si>
    <t>Visite du tunnel sous la falaise</t>
  </si>
  <si>
    <t>Caribbean Multihull Challenge : régate et rallye organisés par le Sint Maarten Yacht Club début février</t>
  </si>
  <si>
    <t>https://www.youtube.com/watch?v=GPVIcGCPog0</t>
  </si>
  <si>
    <t>à Wallilabou bay, visite du lieu de tournage de Pirates des Caraibes 1</t>
  </si>
  <si>
    <r>
      <rPr>
        <b/>
        <u/>
        <sz val="10"/>
        <rFont val="Calibri"/>
        <family val="2"/>
        <scheme val="minor"/>
      </rPr>
      <t>Papiers formalités :</t>
    </r>
    <r>
      <rPr>
        <sz val="10"/>
        <rFont val="Calibri"/>
        <family val="2"/>
        <scheme val="minor"/>
      </rPr>
      <t xml:space="preserve"> papiers du bateau dont assurance et responsabilité civile, liste d'équipage, licence VHF, passeports, certificats vaccins, clearance du dernier pays visité, ordonnance médicaments avec précision traitement,  voir factures matériels (avoir des photocopies de tous les papiers)</t>
    </r>
  </si>
  <si>
    <r>
      <rPr>
        <b/>
        <u/>
        <sz val="10"/>
        <rFont val="Calibri"/>
        <family val="2"/>
        <scheme val="minor"/>
      </rPr>
      <t>Liste équipage :</t>
    </r>
    <r>
      <rPr>
        <sz val="10"/>
        <rFont val="Calibri"/>
        <family val="2"/>
        <scheme val="minor"/>
      </rPr>
      <t xml:space="preserve"> nom, prénom, date de naissance, nationalité, n° de passeport et date d'expiration + nom du bateau, pavillon, type (voilier), n° immatriculation, jauge brute et nette, longueur hors tout et pieds, indicatif, nom et adresse du prorpiétaire</t>
    </r>
  </si>
  <si>
    <t>visa : se pré enregistrer avant d'arriver</t>
  </si>
  <si>
    <t>https://www.youtube.com/watch?v=pFj5GNBOjD8</t>
  </si>
  <si>
    <t>Papouasie Nouvelle Guinée</t>
  </si>
  <si>
    <t>Bouginville island</t>
  </si>
  <si>
    <t>https://www.youtube.com/watch?v=kK11X3sddWo</t>
  </si>
  <si>
    <t>Polynésie Française</t>
  </si>
  <si>
    <t>LIEUX DE CARENAGE POSSIBLES ET / OU RETOUR EN FRANCE :</t>
  </si>
  <si>
    <t>budget environ 1.600 €/mois pour 2 : assurance, nourriture, petites réparations, … au mouillage</t>
  </si>
  <si>
    <t>https://www.youtube.com/watch?v=WNJbC2JRxqk</t>
  </si>
  <si>
    <t>Printemps hémisphère nord</t>
  </si>
  <si>
    <t>été hémisphère nord</t>
  </si>
  <si>
    <t>automne hémisphère nord</t>
  </si>
  <si>
    <t>hiver hémisphère nord</t>
  </si>
  <si>
    <t>hiver hémisphère sud</t>
  </si>
  <si>
    <t>printemps hémisphère sud</t>
  </si>
  <si>
    <t>été hémisphère sud</t>
  </si>
  <si>
    <t>Saisonnalité en fonction de l'hémisphère</t>
  </si>
  <si>
    <t>printemps hémisphère nord</t>
  </si>
  <si>
    <t>automne hémisphère sud</t>
  </si>
  <si>
    <t>https://www.youtube.com/watch?v=Ljk0OZ_k9o0
https://www.youtube.com/watch?v=sdGI3F5ynTM</t>
  </si>
  <si>
    <t>4 h de bus A/R pour faire les papiers d'entrée</t>
  </si>
  <si>
    <t xml:space="preserve">https://www.youtube.com/watch?v=2Uuigj4Rmjc
</t>
  </si>
  <si>
    <t>https://www.youtube.com/watch?v=omO5o-AqQ0M</t>
  </si>
  <si>
    <t>non si visa et permis de croisière &lt; 30 j.
passer par https://www.sailclear.com</t>
  </si>
  <si>
    <t>https://www.youtube.com/watch?v=nB8Obomck0Y</t>
  </si>
  <si>
    <t>https://www.youtube.com/watch?v=XF9UDOnw8U8
https://www.voyageperouinca.com
https://www.youtube.com/watch?v=R11z6jz22lc
https://www.youtube.com/watch?v=ENVIDhtOgyU
https://www.youtube.com/watch?v=8scGww_A6tQ
https://www.youtube.com/watch?v=Z-xTSHznsAE
https://www.youtube.com/watch?v=HkxQ42-S4ww
https://www.youtube.com/watch?v=aBg7yG1GtgY</t>
  </si>
  <si>
    <t>Sardaigne : Santa Caterina di Pittnuri, Fertilla, Maristella, Castelsardo, Costa Paradiso, la Maddalena, Baja Sardinia, Porto Cervo, Romazzino, Marinella, Dorgali</t>
  </si>
  <si>
    <t>https://www.youtube.com/watch?v=QpptysGDe1I</t>
  </si>
  <si>
    <t>ravitaillement complet
-&gt; Maldives, saison sèche de décembre à avril</t>
  </si>
  <si>
    <t>https://www.youtube.com/watch?v=knyFTActaSA
https://www.youtube.com/watch?v=DHsp5_atz9M</t>
  </si>
  <si>
    <t>Key West</t>
  </si>
  <si>
    <t>https://www.facebook.com/100008894520104/videos/pcb.2925350107771445/834278104429605
https://www.facebook.com/100008894520104/videos/pcb.2910770955896027/639127670940464</t>
  </si>
  <si>
    <t>https://www.youtube.com/watch?v=fuNOemVNq5Q
https://www.youtube.com/watch?v=-MJW5RvLbWQ</t>
  </si>
  <si>
    <t>https://www.youtube.com/watch?v=ODQo-VT46bE</t>
  </si>
  <si>
    <t>La Nouvelle Orléans</t>
  </si>
  <si>
    <t>Houston</t>
  </si>
  <si>
    <t>https://www.youtube.com/watch?v=NI5Fk3m7a5c</t>
  </si>
  <si>
    <t>https://www.youtube.com/watch?v=9r8zvQ4o8mg</t>
  </si>
  <si>
    <t>https://www.facebook.com/reel/684314036499352/?s=ifu</t>
  </si>
  <si>
    <t>- ravitaillement complet
- au mois de février, les Kawazu Sakura sont en fleurs, encore plus beau que les cerisiers qui sont en fleurs en mars</t>
  </si>
  <si>
    <t>188.000 km</t>
  </si>
  <si>
    <t>101.500 mn</t>
  </si>
  <si>
    <t>https://www.youtube.com/watch?v=_fDz4-ISSgc
https://www.youtube.com/watch?v=ch1MmV5svtw
https://www.youtube.com/watch?v=ls01ZZ6H5SI</t>
  </si>
  <si>
    <t>visa brésilien à l'avance + clearance avec arrêts dans chaque port. Durée de 3 mois, avec 3 mois de carence</t>
  </si>
  <si>
    <t>frais de séjour élevés pour le parc national de Fernando de Noronha selon le nombre de jours (env. 50 €/nuit)</t>
  </si>
  <si>
    <t>Arriver aux Malvides après fin novembre</t>
  </si>
  <si>
    <t>Arriver aux Seychelles après début février</t>
  </si>
  <si>
    <t>visa à l'avance = visa B1B2 entrée multiples USA, délivré dans une ambassade américaine obligatoirement</t>
  </si>
  <si>
    <t>https://www.youtube.com/watch?v=1MxDJ243zDs
https://www.youtube.com/watch?v=m30En7-GGbk</t>
  </si>
  <si>
    <t>https://www.youtube.com/watch?v=8RqKDss4Rww
https://www.youtube.com/watch?v=6XRvOQQ_1xU
https://www.youtube.com/watch?v=J_MTxO19sgA</t>
  </si>
  <si>
    <t>https://www.youtube.com/watch?v=e0O4RnVK1as
https://www.youtube.com/watch?v=vVvpv9SRUyk</t>
  </si>
  <si>
    <t>carène propre pour accoster,
Aukland : séjourner à Viaduct Marina. Visiter les rues, les musées (musée maritime et musée d Auckland). Grimper sur la Sky Tower. Utiliser le ferry pour se déplacer. Visiter le quartier de Devonport. Au sommet des 2 pics volcaniques, super vue. Tout le matériel nautique HT (-15 %) pour les bateaux de passage</t>
  </si>
  <si>
    <t>ravitaillement complet, nettoyage carène avant Galapagos</t>
  </si>
  <si>
    <t>https://www.youtube.com/watch?v=xTi7Iiq3YBk
https://www.youtube.com/watch?v=l1HqLfbfhAw</t>
  </si>
  <si>
    <t>https://www.youtube.com/watch?v=mvxu9t7QhzM
https://www.youtube.com/watch?v=uhmyCyWIAdY
https://www.youtube.com/watch?v=73jvgVB99ZQ
https://www.youtube.com/watch?v=tl18asBhIgU
https://www.youtube.com/watch?v=1H-0PABABh8
https://www.youtube.com/watch?v=CUBBiJ2byLg</t>
  </si>
  <si>
    <t>faire attention aux cailles en arrivant à Barbuda</t>
  </si>
  <si>
    <t>https://www.youtube.com/watch?v=upDVx-GhMzE
https://www.youtube.com/watch?v=noiA7EhCDk0
https://www.youtube.com/watch?v=Ig6ZMYSiF2I
https://www.youtube.com/watch?v=TgOG18wvoWY
https://www.youtube.com/watch?v=V_KFy7EiQOQ
https://www.youtube.com/watch?v=P6ncemjJMnE
https://www.youtube.com/watch?v=bqNUfh-vtu4
https://www.youtube.com/watch?v=dfnBH_wAm_k
https://www.youtube.com/watch?v=e-dZV-aq1MY
https://www.youtube.com/watch?v=XTRwU4YUrZU
https://www.youtube.com/watch?v=51ydFSRUfnQ
https://www.youtube.com/watch?v=A0p99beqgVg</t>
  </si>
  <si>
    <t>-&gt; dans les atolls, noter les patates non cartographiées pour le chemin du retour
-&gt; rentrer de jour dans les lagons, avec la marée et le soleil au zénit
-&gt; Fakarava : saison de ponte des mérous en juin (passe)
-&gt; Fakarava : office du tourisme ouvert les matins du lundi au vendredi. Marché : fruit et légume, mais peu de poissons, pas de viande et fromage. Très cher. Le ravitailleur passe le mercredi, faire immédiatement les courses. Rien à vendre sur les autres iles.
-&gt; Aratika : passe difficile
-&gt; Maupihaa : à visiter, le courant dans la passe toujours sortant de 5 noeuds, bouillon mais sans vague, le point de la passe diffère en fonction des cartes, passe étroite. Emmener du fret pour les habitants. Visiter le sud et s'abriter du vent, piscine turquoise, à pied en sortant du bateau devant superbe plage de sable.
-&gt; A Tahiti, Moorea, Bora-Bora et Îles-Sous-le-Vent, l'hiver austral constitue la meilleure période, météo très clémente, pluies peu abondantes, températures agréables, août et septembre sont les mois les meilleurs, juillet est le plus sec sur ces îles, période pour l'observation des cétacés. D'un archipel à l'autre, les climats peuvent être légèrement modifiés.
-&gt; Marquises, toute l'année est propice au farniente, l'été austral est la meilleure saison, soleil omniprésent et vents moins fort qu'en hiver, climat agréable toute l'année, 24 et 30 °C. Moins touché par les pluies abondantes de la saison humide,
-&gt; Les Tuamotu, constitué d'atolls à l'est des Îles de la Société, offre une humidité moins incommodants que sur les autres îles, précipitations moins présentes car il n'y a pas de montagne, les raies manta y sont fréquents de juin à octobre.
-&gt; Les Îles Australes ont un climat tropical mais plus frais.
-&gt; Bora Bora, saison sèche de mai à octobre
-&gt; Sur Tahaa et Raiatea , tout est fermé les lundis pendant la saison off
-&gt; Taha, visite de l'ile en Jeep avec Vanilla Tours.</t>
  </si>
  <si>
    <t>visite Tikal en prenant un car à Flores</t>
  </si>
  <si>
    <t>Prévérable de traverser l'Atlantique de novembre à février</t>
  </si>
  <si>
    <t>Quitter l'Australie avant fin octobre</t>
  </si>
  <si>
    <t>Quitter la Patagonie avant fin février</t>
  </si>
  <si>
    <t>Arriver en Patagonie avant fin décembre</t>
  </si>
  <si>
    <t>Quitter le Vietnam avant début juin</t>
  </si>
  <si>
    <t>Prévérable de traverser l'Atlantique de mai à ??</t>
  </si>
  <si>
    <t>vérifier = visa que si séjour &lt; 60 j. (30 + 30)</t>
  </si>
  <si>
    <t>Road Town</t>
  </si>
  <si>
    <t>Aller aux Îles Vierges USA pour avoir le visa pour entrer aux USA</t>
  </si>
  <si>
    <t>https://www.youtube.com/watch?v=Y52MgbRajeI
https://www.youtube.com/watch?v=2r469XEn1KM
https://www.youtube.com/watch?v=S3abVz9rKyc</t>
  </si>
  <si>
    <t>https://www.youtube.com/watch?v=JnQYfVq2gyMhttps://www.youtube.com/watch?v=QW1RkDlABjQ
https://www.youtube.com/watch?v=8zJnT77ZaCI
https://www.youtube.com/watch?v=3Aw7K-2DRJk
https://www.youtube.com/watch?v=2x3RD8T3L7I
https://www.youtube.com/watch?v=WRQC1H4Wqg0
https://www.youtube.com/watch?v=zeMEzucZ8pM</t>
  </si>
  <si>
    <t>https://www.youtube.com/watch?v=v4LMsQBoi_M
https://www.youtube.com/watch?v=p8ZtBq3n9MY
https://www.youtube.com/watch?v=donuyeo1XMQ"
https://www.youtube.com/watch?v=Vn0Ixkgt7qQ
https://www.youtube.com/watch?v=RJIVLQscngg
https://www.youtube.com/watch?v=Cv5YcNGctmA
https://www.youtube.com/watch?v=j0GvYZUpOlY
https://www.youtube.com/watch?v=MzKObEKyq3c</t>
  </si>
  <si>
    <t>https://www.youtube.com/watch?v=NVO4U52hoBU</t>
  </si>
  <si>
    <t>ravitaillement complet
attention pays dangereux, ne pas conduire</t>
  </si>
  <si>
    <t>formalité entrée aux USA : Esta https://esta.cbp.dhs.gov/esta/ + visa de l'ambassade (si prendre 1 an à l'avance pour le rdv) , + visa pour le bateau. Soit passer par les iles vierges US pour avoir le visa; mais qléatoire, soit prendre un rdv à l'ambassade 1 an avant. Visa valable 10 ans</t>
  </si>
  <si>
    <t>https://www.youtube.com/watch?v=66LvzpN6OkM</t>
  </si>
  <si>
    <t>Les Bermudes</t>
  </si>
  <si>
    <t>Hamilton</t>
  </si>
  <si>
    <t>Appeler les marinas avant d'arriver</t>
  </si>
  <si>
    <t>Cap Vert</t>
  </si>
  <si>
    <t>Mindelo</t>
  </si>
  <si>
    <t>Tarrafal</t>
  </si>
  <si>
    <t>x</t>
  </si>
  <si>
    <t>saison des baleines en avril</t>
  </si>
  <si>
    <t>https://www.youtube.com/watch?v=QpPQLMTHa8I
https://www.youtube.com/watch?v=pQ9YjHNI8zM
https://www.youtube.com/watch?v=NdjRDO-VDtk
https://www.youtube.com/watch?v=pUq171cIPRw
https://www.youtube.com/watch?v=lDGKKdIc6F0</t>
  </si>
  <si>
    <t>https://www.youtube.com/watch?v=TmLkB-ZfATg
https://www.youtube.com/watch?v=U-i-Xwv1ydg
https://www.youtube.com/watch?v=F0aRbnnXBtM
https://www.youtube.com/watch?v=6auYkSW9re8
https://www.youtube.com/watch?v=UVJwRgEmWek
https://www.youtube.com/watch?v=RONsO1spMyQ
https://www.youtube.com/watch?v=1lonOEfhYPA
https://www.youtube.com/watch?v=Kfl2DEPaun8
https://www.youtube.com/watch?v=cdbtY1axZUw
https://www.youtube.com/watch?v=rfkj-5m204U
https://www.youtube.com/watch?v=o4o_sbW_bMA
https://www.youtube.com/watch?v=7SoUyVuPuM8
https://www.youtube.com/watch?v=Z7KivcJUE00
https://www.youtube.com/watch?v=WmmTdEWU0eg
https://www.youtube.com/watch?v=krAMIAXe7cs
https://www.youtube.com/watch?v=G7_kTIIUq5k
https://www.youtube.com/watch?v=uY2YrOtzVpE
https://www.youtube.com/watch?v=NUXeDyD0F5I
https://www.youtube.com/watch?v=NdZgnoU-Jy4
https://www.youtube.com/watch?v=OXa1GYNqzhU
https://www.youtube.com/watch?v=t4z3kPyWYgE
https://www.youtube.com/watch?v=FyhV9o2DHSE
https://www.youtube.com/watch?v=pA2RDcgOuMQ
https://www.youtube.com/watch?v=bUsFXqNpYxM
https://www.youtube.com/watch?v=j2EIxBBXfbE
https://www.youtube.com/watch?v=jNGv11dnLUc
https://www.youtube.com/watch?v=o71UMvVodug
https://www.youtube.com/watch?v=ESOlFoj-s1s
https://www.youtube.com/watch?v=vkRPk_Qib_M
https://www.youtube.com/watch?v=D4mT9Biwmcg
https://www.youtube.com/watch?v=ab1ZyoVhY9E
https://www.youtube.com/watch?v=XvxC1lUtzKg
https://www.youtube.com/watch?v=E5n_gwLnEIw
https://www.youtube.com/watch?v=xp9RmUzN4Mk
https://www.youtube.com/watch?v=yVMLogTB4TQ
https://www.youtube.com/watch?v=6O6pTR9UOnA
https://www.youtube.com/watch?v=-EqjL5XOZh8
https://www.youtube.com/watch?v=l9Jlnd3jqMg
https://www.youtube.com/watch?v=TP0w3F7iNbg
https://www.youtube.com/watch?v=gSwzkXOsqng
https://www.youtube.com/watch?v=Jk5hOJYoVhk
https://www.youtube.com/watch?v=An2wiTe3Ka4
https://www.youtube.com/watch?v=_V8aGoftOig
https://www.youtube.com/watch?v=gW2daI22rvQ
https://www.youtube.com/watch?v=ieESsqrhaR0
https://www.youtube.com/watch?v=rfHkd90qzeA
https://www.youtube.com/watch?v=nbTksBh9lcg
https://www.youtube.com/watch?v=n0ULXNJ2o0c
https://www.youtube.com/watch?v=yiAl8CcVsH4
https://www.youtube.com/watch?v=KvCHSSeQe48
https://www.youtube.com/watch?v=lY2v87qqlbo
https://www.youtube.com/watch?v=atj3iCKE604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</si>
</sst>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8"/>
      <name val="Calibri"/>
      <family val="2"/>
      <scheme val="minor"/>
    </font>
    <font>
      <b/>
      <u/>
      <sz val="11"/>
      <color theme="1"/>
      <name val="Calibri"/>
      <family val="2"/>
      <scheme val="minor"/>
    </font>
    <font>
      <u/>
      <sz val="11"/>
      <color theme="10"/>
      <name val="Calibri"/>
      <family val="2"/>
      <scheme val="minor"/>
    </font>
    <font>
      <b/>
      <sz val="10"/>
      <name val="Calibri"/>
      <family val="2"/>
      <scheme val="minor"/>
    </font>
    <font>
      <sz val="10"/>
      <name val="Calibri"/>
      <family val="2"/>
      <scheme val="minor"/>
    </font>
    <font>
      <sz val="10"/>
      <color theme="1"/>
      <name val="Calibri"/>
      <family val="2"/>
      <scheme val="minor"/>
    </font>
    <font>
      <u/>
      <sz val="10"/>
      <color theme="10"/>
      <name val="Calibri"/>
      <family val="2"/>
      <scheme val="minor"/>
    </font>
    <font>
      <b/>
      <u/>
      <sz val="10"/>
      <color theme="1"/>
      <name val="Calibri"/>
      <family val="2"/>
      <scheme val="minor"/>
    </font>
    <font>
      <b/>
      <sz val="8"/>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b/>
      <u/>
      <sz val="10"/>
      <name val="Calibri"/>
      <family val="2"/>
      <scheme val="minor"/>
    </font>
    <font>
      <b/>
      <sz val="10"/>
      <color theme="1"/>
      <name val="Calibri"/>
      <family val="2"/>
      <scheme val="minor"/>
    </font>
    <font>
      <b/>
      <sz val="10"/>
      <color rgb="FFFF0000"/>
      <name val="Calibri"/>
      <family val="2"/>
      <scheme val="minor"/>
    </font>
    <font>
      <sz val="10"/>
      <color theme="0"/>
      <name val="Calibri"/>
      <family val="2"/>
      <scheme val="minor"/>
    </font>
    <font>
      <sz val="11"/>
      <color theme="1"/>
      <name val="Calibri"/>
      <family val="2"/>
      <scheme val="minor"/>
    </font>
    <font>
      <b/>
      <u/>
      <sz val="8"/>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00B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43" fontId="17" fillId="0" borderId="0" applyFont="0" applyFill="0" applyBorder="0" applyAlignment="0" applyProtection="0"/>
  </cellStyleXfs>
  <cellXfs count="384">
    <xf numFmtId="0" fontId="0" fillId="0" borderId="0" xfId="0"/>
    <xf numFmtId="0" fontId="2" fillId="0" borderId="0" xfId="0" applyFont="1"/>
    <xf numFmtId="0" fontId="4" fillId="2" borderId="28" xfId="0" applyFont="1" applyFill="1" applyBorder="1" applyAlignment="1" applyProtection="1">
      <alignment horizontal="center" vertical="center" textRotation="45" wrapText="1"/>
    </xf>
    <xf numFmtId="0" fontId="4" fillId="0" borderId="29" xfId="0" applyFont="1" applyBorder="1" applyAlignment="1" applyProtection="1">
      <alignment horizontal="center" vertical="center" textRotation="45" wrapText="1"/>
    </xf>
    <xf numFmtId="3" fontId="4" fillId="0" borderId="29" xfId="0" applyNumberFormat="1" applyFont="1" applyBorder="1" applyAlignment="1" applyProtection="1">
      <alignment horizontal="center" vertical="center" textRotation="45" wrapText="1"/>
    </xf>
    <xf numFmtId="0" fontId="4" fillId="0" borderId="29" xfId="0" applyFont="1" applyBorder="1" applyAlignment="1" applyProtection="1">
      <alignment horizontal="center" vertical="center" textRotation="45" wrapText="1"/>
    </xf>
    <xf numFmtId="0" fontId="4" fillId="0" borderId="40" xfId="0" applyFont="1" applyBorder="1" applyAlignment="1" applyProtection="1">
      <alignment horizontal="center" vertical="center" textRotation="45" wrapText="1"/>
    </xf>
    <xf numFmtId="0" fontId="4" fillId="0" borderId="30" xfId="0" applyFont="1" applyBorder="1" applyAlignment="1" applyProtection="1">
      <alignment horizontal="center" vertical="center" textRotation="45" wrapText="1"/>
    </xf>
    <xf numFmtId="0" fontId="4" fillId="0" borderId="0" xfId="0" applyFont="1" applyAlignment="1" applyProtection="1">
      <alignment horizontal="center" vertical="center" textRotation="45" wrapText="1"/>
    </xf>
    <xf numFmtId="0" fontId="4" fillId="0" borderId="0" xfId="0" applyFont="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17" xfId="0" applyFont="1" applyBorder="1" applyAlignment="1" applyProtection="1">
      <alignment horizontal="left" vertical="center" wrapText="1"/>
    </xf>
    <xf numFmtId="22" fontId="12" fillId="3" borderId="26" xfId="0" applyNumberFormat="1" applyFont="1" applyFill="1" applyBorder="1" applyAlignment="1" applyProtection="1">
      <alignment horizontal="center" vertical="center" wrapText="1"/>
    </xf>
    <xf numFmtId="22" fontId="12" fillId="3" borderId="14" xfId="0" applyNumberFormat="1" applyFont="1" applyFill="1" applyBorder="1" applyAlignment="1" applyProtection="1">
      <alignment horizontal="center" vertical="center" wrapText="1"/>
    </xf>
    <xf numFmtId="22" fontId="12" fillId="3" borderId="27" xfId="0" applyNumberFormat="1" applyFont="1" applyFill="1" applyBorder="1" applyAlignment="1" applyProtection="1">
      <alignment horizontal="center" vertical="center" wrapText="1"/>
    </xf>
    <xf numFmtId="3" fontId="4" fillId="0" borderId="4" xfId="0" applyNumberFormat="1" applyFont="1" applyBorder="1" applyAlignment="1" applyProtection="1">
      <alignment horizontal="center" vertical="center" wrapText="1"/>
    </xf>
    <xf numFmtId="0" fontId="5" fillId="0" borderId="31"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5" fillId="0" borderId="1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3" fontId="4" fillId="0" borderId="3" xfId="0" applyNumberFormat="1" applyFont="1" applyBorder="1" applyAlignment="1" applyProtection="1">
      <alignment horizontal="center" vertical="center" wrapText="1"/>
    </xf>
    <xf numFmtId="3" fontId="4" fillId="0" borderId="1" xfId="0" applyNumberFormat="1" applyFont="1" applyBorder="1" applyAlignment="1" applyProtection="1">
      <alignment horizontal="center" vertical="center" wrapText="1"/>
    </xf>
    <xf numFmtId="0" fontId="5"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14" fillId="2" borderId="15" xfId="0" applyFont="1" applyFill="1" applyBorder="1" applyAlignment="1" applyProtection="1">
      <alignment horizontal="center" vertical="center" wrapText="1"/>
    </xf>
    <xf numFmtId="0" fontId="12" fillId="3" borderId="5" xfId="0" applyFont="1" applyFill="1" applyBorder="1" applyAlignment="1" applyProtection="1">
      <alignment horizontal="left" vertical="center" wrapText="1"/>
    </xf>
    <xf numFmtId="0" fontId="4" fillId="0" borderId="6" xfId="0" applyFont="1" applyBorder="1" applyAlignment="1" applyProtection="1">
      <alignment horizontal="center" vertical="center" textRotation="45" wrapText="1"/>
    </xf>
    <xf numFmtId="0" fontId="4" fillId="0" borderId="6" xfId="0" applyFont="1" applyBorder="1" applyAlignment="1" applyProtection="1">
      <alignment horizontal="left" vertical="center" textRotation="45" wrapText="1"/>
    </xf>
    <xf numFmtId="14" fontId="6" fillId="0" borderId="6" xfId="0" applyNumberFormat="1" applyFont="1" applyBorder="1" applyAlignment="1" applyProtection="1">
      <alignment horizontal="center" vertical="center" wrapText="1"/>
    </xf>
    <xf numFmtId="3" fontId="6" fillId="0" borderId="6" xfId="0" applyNumberFormat="1" applyFont="1" applyBorder="1" applyAlignment="1" applyProtection="1">
      <alignment horizontal="center" vertical="center" wrapText="1"/>
    </xf>
    <xf numFmtId="14" fontId="6" fillId="0" borderId="7" xfId="0" applyNumberFormat="1" applyFont="1" applyBorder="1" applyAlignment="1" applyProtection="1">
      <alignment horizontal="center" vertical="center" wrapText="1"/>
    </xf>
    <xf numFmtId="3" fontId="6" fillId="0" borderId="1" xfId="0" applyNumberFormat="1" applyFont="1" applyBorder="1" applyAlignment="1" applyProtection="1">
      <alignment horizontal="center" vertical="center" wrapText="1"/>
    </xf>
    <xf numFmtId="0" fontId="12" fillId="3" borderId="19" xfId="0" applyFont="1" applyFill="1" applyBorder="1" applyAlignment="1" applyProtection="1">
      <alignment horizontal="center" vertical="center" wrapText="1"/>
    </xf>
    <xf numFmtId="0" fontId="6" fillId="0" borderId="16" xfId="0" applyFont="1" applyBorder="1" applyAlignment="1" applyProtection="1">
      <alignment horizontal="left" vertical="center" wrapText="1"/>
    </xf>
    <xf numFmtId="0" fontId="4" fillId="0" borderId="1" xfId="0" applyFont="1" applyBorder="1" applyAlignment="1" applyProtection="1">
      <alignment horizontal="left" vertical="center" textRotation="45" wrapText="1"/>
    </xf>
    <xf numFmtId="0" fontId="9" fillId="0" borderId="2" xfId="0" applyFont="1" applyBorder="1" applyAlignment="1" applyProtection="1">
      <alignment horizontal="center" vertical="center" textRotation="45" wrapText="1"/>
    </xf>
    <xf numFmtId="0" fontId="4" fillId="0" borderId="1" xfId="0" applyFont="1" applyBorder="1" applyAlignment="1" applyProtection="1">
      <alignment horizontal="center" vertical="center" textRotation="45" wrapText="1"/>
    </xf>
    <xf numFmtId="0" fontId="4" fillId="0" borderId="0" xfId="0" applyFont="1" applyAlignment="1" applyProtection="1">
      <alignment horizontal="left" vertical="center" textRotation="45" wrapText="1"/>
    </xf>
    <xf numFmtId="0" fontId="14" fillId="2" borderId="3" xfId="0" applyFont="1" applyFill="1" applyBorder="1" applyAlignment="1" applyProtection="1">
      <alignment horizontal="center" vertical="center" wrapText="1"/>
    </xf>
    <xf numFmtId="0" fontId="6" fillId="0" borderId="4" xfId="0" applyFont="1" applyBorder="1" applyAlignment="1" applyProtection="1">
      <alignment horizontal="left" vertical="center" wrapText="1"/>
    </xf>
    <xf numFmtId="0" fontId="4" fillId="0" borderId="4" xfId="0" applyFont="1" applyBorder="1" applyAlignment="1" applyProtection="1">
      <alignment horizontal="center" vertical="center" textRotation="45" wrapText="1"/>
    </xf>
    <xf numFmtId="0" fontId="4" fillId="0" borderId="4" xfId="0" applyFont="1" applyBorder="1" applyAlignment="1" applyProtection="1">
      <alignment horizontal="left" vertical="center" textRotation="45" wrapText="1"/>
    </xf>
    <xf numFmtId="14" fontId="6" fillId="0" borderId="4" xfId="0" applyNumberFormat="1" applyFont="1" applyBorder="1" applyAlignment="1" applyProtection="1">
      <alignment horizontal="center" vertical="center" wrapText="1"/>
    </xf>
    <xf numFmtId="3" fontId="6" fillId="0" borderId="4" xfId="0" applyNumberFormat="1" applyFont="1" applyBorder="1" applyAlignment="1" applyProtection="1">
      <alignment horizontal="center" vertical="center" wrapText="1"/>
    </xf>
    <xf numFmtId="0" fontId="6" fillId="0" borderId="42" xfId="0" applyFont="1" applyBorder="1" applyAlignment="1" applyProtection="1">
      <alignment horizontal="left" vertical="center" wrapText="1"/>
    </xf>
    <xf numFmtId="0" fontId="9" fillId="0" borderId="3" xfId="0" applyFont="1" applyBorder="1" applyAlignment="1" applyProtection="1">
      <alignment horizontal="center" vertical="center" textRotation="45" wrapText="1"/>
    </xf>
    <xf numFmtId="0" fontId="6" fillId="0" borderId="1" xfId="0" applyFont="1" applyBorder="1" applyAlignment="1" applyProtection="1">
      <alignment horizontal="left" vertical="center" wrapText="1"/>
    </xf>
    <xf numFmtId="1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9" xfId="0" applyFont="1" applyBorder="1" applyAlignment="1" applyProtection="1">
      <alignment horizontal="left" vertical="center" wrapText="1"/>
    </xf>
    <xf numFmtId="0" fontId="9" fillId="0" borderId="32" xfId="0" applyFont="1" applyBorder="1" applyAlignment="1" applyProtection="1">
      <alignment horizontal="center" vertical="center" textRotation="45" wrapText="1"/>
    </xf>
    <xf numFmtId="0" fontId="15" fillId="6" borderId="5" xfId="0" applyFont="1" applyFill="1" applyBorder="1" applyAlignment="1" applyProtection="1">
      <alignment horizontal="left" vertical="center" wrapText="1"/>
    </xf>
    <xf numFmtId="0" fontId="15" fillId="6" borderId="6" xfId="0" applyFont="1" applyFill="1" applyBorder="1" applyAlignment="1" applyProtection="1">
      <alignment horizontal="left" vertical="center" wrapText="1"/>
    </xf>
    <xf numFmtId="0" fontId="12" fillId="6" borderId="6" xfId="0" applyFont="1" applyFill="1" applyBorder="1" applyAlignment="1" applyProtection="1">
      <alignment horizontal="center" vertical="center" wrapText="1"/>
    </xf>
    <xf numFmtId="0" fontId="12" fillId="6" borderId="6" xfId="0" applyFont="1" applyFill="1" applyBorder="1" applyAlignment="1" applyProtection="1">
      <alignment horizontal="left" vertical="center" wrapText="1"/>
    </xf>
    <xf numFmtId="14" fontId="6" fillId="6" borderId="6" xfId="0" applyNumberFormat="1" applyFont="1" applyFill="1" applyBorder="1" applyAlignment="1" applyProtection="1">
      <alignment horizontal="center" vertical="center" wrapText="1"/>
    </xf>
    <xf numFmtId="3" fontId="6" fillId="6" borderId="6" xfId="0" applyNumberFormat="1" applyFont="1" applyFill="1" applyBorder="1" applyAlignment="1" applyProtection="1">
      <alignment horizontal="center" vertical="center" wrapText="1"/>
    </xf>
    <xf numFmtId="3" fontId="12" fillId="6" borderId="6" xfId="0" applyNumberFormat="1" applyFont="1" applyFill="1" applyBorder="1" applyAlignment="1" applyProtection="1">
      <alignment horizontal="center" vertical="center" wrapText="1"/>
    </xf>
    <xf numFmtId="14" fontId="12" fillId="6" borderId="6" xfId="0" applyNumberFormat="1" applyFont="1" applyFill="1" applyBorder="1" applyAlignment="1" applyProtection="1">
      <alignment horizontal="center" vertical="center" wrapText="1"/>
    </xf>
    <xf numFmtId="0" fontId="6" fillId="6" borderId="6" xfId="0" applyFont="1" applyFill="1" applyBorder="1" applyAlignment="1" applyProtection="1">
      <alignment horizontal="left" vertical="center" wrapText="1"/>
    </xf>
    <xf numFmtId="0" fontId="10" fillId="6" borderId="6" xfId="0" applyFont="1" applyFill="1" applyBorder="1" applyAlignment="1" applyProtection="1">
      <alignment horizontal="left" vertical="center" wrapText="1"/>
    </xf>
    <xf numFmtId="0" fontId="6" fillId="6" borderId="6" xfId="0" applyFont="1" applyFill="1" applyBorder="1" applyAlignment="1" applyProtection="1">
      <alignment horizontal="center" vertical="center" wrapText="1"/>
    </xf>
    <xf numFmtId="0" fontId="5" fillId="6" borderId="6" xfId="0" applyFont="1" applyFill="1" applyBorder="1" applyAlignment="1" applyProtection="1">
      <alignment horizontal="left" vertical="center" wrapText="1"/>
    </xf>
    <xf numFmtId="0" fontId="5" fillId="6" borderId="7" xfId="0" applyFont="1" applyFill="1" applyBorder="1" applyAlignment="1" applyProtection="1">
      <alignment horizontal="left" vertical="center" wrapText="1"/>
    </xf>
    <xf numFmtId="0" fontId="6" fillId="0" borderId="0" xfId="0" applyFont="1" applyAlignment="1" applyProtection="1">
      <alignment horizontal="left" vertical="center" wrapText="1"/>
    </xf>
    <xf numFmtId="0" fontId="14" fillId="0" borderId="8" xfId="0" applyFont="1" applyBorder="1" applyAlignment="1" applyProtection="1">
      <alignment vertical="center" wrapText="1"/>
    </xf>
    <xf numFmtId="0" fontId="6" fillId="0" borderId="2" xfId="0" applyFont="1" applyBorder="1" applyAlignment="1" applyProtection="1">
      <alignment horizontal="left" vertical="center" wrapText="1"/>
    </xf>
    <xf numFmtId="0" fontId="4" fillId="0" borderId="2" xfId="0" applyFont="1" applyBorder="1" applyAlignment="1" applyProtection="1">
      <alignment horizontal="center" vertical="center" textRotation="45" wrapText="1"/>
    </xf>
    <xf numFmtId="0" fontId="4" fillId="0" borderId="2" xfId="0" applyFont="1" applyBorder="1" applyAlignment="1" applyProtection="1">
      <alignment horizontal="left" vertical="center" textRotation="45" wrapText="1"/>
    </xf>
    <xf numFmtId="14" fontId="6" fillId="0" borderId="2" xfId="0" applyNumberFormat="1" applyFont="1" applyBorder="1" applyAlignment="1" applyProtection="1">
      <alignment horizontal="center" vertical="center" wrapText="1"/>
    </xf>
    <xf numFmtId="3" fontId="6" fillId="0" borderId="2" xfId="0" applyNumberFormat="1"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4" fillId="2" borderId="1" xfId="0" applyFont="1" applyFill="1" applyBorder="1" applyAlignment="1" applyProtection="1">
      <alignment horizontal="center" vertical="center" wrapText="1"/>
    </xf>
    <xf numFmtId="0" fontId="12" fillId="3" borderId="6" xfId="0" applyFont="1" applyFill="1" applyBorder="1" applyAlignment="1" applyProtection="1">
      <alignment horizontal="left" vertical="center" wrapText="1"/>
    </xf>
    <xf numFmtId="0" fontId="12" fillId="0" borderId="6" xfId="0" applyFont="1" applyBorder="1" applyAlignment="1" applyProtection="1">
      <alignment horizontal="center" vertical="center" wrapText="1"/>
    </xf>
    <xf numFmtId="0" fontId="12" fillId="9" borderId="13" xfId="0" applyFont="1" applyFill="1" applyBorder="1" applyAlignment="1" applyProtection="1">
      <alignment horizontal="center" vertical="center" textRotation="90" wrapText="1"/>
    </xf>
    <xf numFmtId="0" fontId="12" fillId="0" borderId="6" xfId="0" applyFont="1" applyBorder="1" applyAlignment="1" applyProtection="1">
      <alignment horizontal="left" vertical="center" wrapText="1"/>
    </xf>
    <xf numFmtId="0" fontId="12" fillId="3" borderId="7" xfId="0" applyFont="1" applyFill="1" applyBorder="1" applyAlignment="1" applyProtection="1">
      <alignment horizontal="center" vertical="center" wrapText="1"/>
    </xf>
    <xf numFmtId="0" fontId="12" fillId="0" borderId="10" xfId="0" applyFont="1" applyBorder="1" applyAlignment="1" applyProtection="1">
      <alignment horizontal="left" vertical="center" wrapText="1"/>
    </xf>
    <xf numFmtId="0" fontId="14"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9" borderId="0" xfId="0" applyFont="1" applyFill="1" applyAlignment="1" applyProtection="1">
      <alignment horizontal="center" vertical="center" textRotation="90" wrapText="1"/>
    </xf>
    <xf numFmtId="0" fontId="12" fillId="0" borderId="4" xfId="0" applyFont="1" applyBorder="1" applyAlignment="1" applyProtection="1">
      <alignment horizontal="left" vertical="center" wrapText="1"/>
    </xf>
    <xf numFmtId="0" fontId="6" fillId="0" borderId="4" xfId="0" applyFont="1" applyBorder="1" applyAlignment="1" applyProtection="1">
      <alignment horizontal="center" vertical="center" wrapText="1"/>
    </xf>
    <xf numFmtId="0" fontId="10" fillId="0" borderId="4"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14" fontId="5" fillId="0" borderId="1" xfId="0" applyNumberFormat="1" applyFont="1" applyBorder="1" applyAlignment="1" applyProtection="1">
      <alignment horizontal="center" vertical="center" wrapText="1"/>
    </xf>
    <xf numFmtId="3" fontId="5" fillId="0" borderId="1" xfId="0" applyNumberFormat="1" applyFont="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14" fontId="5" fillId="0" borderId="2" xfId="0" applyNumberFormat="1" applyFont="1" applyBorder="1" applyAlignment="1" applyProtection="1">
      <alignment horizontal="center" vertical="center" wrapText="1"/>
    </xf>
    <xf numFmtId="3" fontId="5" fillId="0" borderId="2" xfId="0" applyNumberFormat="1" applyFont="1" applyBorder="1" applyAlignment="1" applyProtection="1">
      <alignment horizontal="center" vertical="center" wrapText="1"/>
    </xf>
    <xf numFmtId="3" fontId="6" fillId="0" borderId="1"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2" xfId="0" applyFont="1" applyBorder="1" applyAlignment="1" applyProtection="1">
      <alignment horizontal="left" vertical="center" wrapText="1"/>
    </xf>
    <xf numFmtId="0" fontId="11" fillId="0" borderId="2" xfId="1" applyFont="1" applyBorder="1" applyAlignment="1" applyProtection="1">
      <alignment horizontal="left" vertical="center" wrapText="1"/>
    </xf>
    <xf numFmtId="14" fontId="5" fillId="0" borderId="3" xfId="0" applyNumberFormat="1" applyFont="1" applyBorder="1" applyAlignment="1" applyProtection="1">
      <alignment horizontal="center" vertical="center" wrapText="1"/>
    </xf>
    <xf numFmtId="3" fontId="5"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left" vertical="center" wrapText="1"/>
    </xf>
    <xf numFmtId="0" fontId="11" fillId="0" borderId="3" xfId="1" applyFont="1" applyBorder="1" applyAlignment="1" applyProtection="1">
      <alignment horizontal="left" vertical="center" wrapText="1"/>
    </xf>
    <xf numFmtId="0" fontId="14" fillId="2" borderId="4"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textRotation="90" wrapText="1"/>
    </xf>
    <xf numFmtId="14" fontId="5" fillId="0" borderId="4" xfId="0" applyNumberFormat="1" applyFont="1" applyBorder="1" applyAlignment="1" applyProtection="1">
      <alignment horizontal="center" vertical="center" wrapText="1"/>
    </xf>
    <xf numFmtId="3" fontId="5" fillId="0" borderId="4" xfId="0" applyNumberFormat="1"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32" xfId="0" applyFont="1" applyBorder="1" applyAlignment="1" applyProtection="1">
      <alignment horizontal="left" vertical="center" wrapText="1"/>
    </xf>
    <xf numFmtId="0" fontId="11" fillId="0" borderId="32" xfId="1" applyFont="1" applyBorder="1" applyAlignment="1" applyProtection="1">
      <alignment horizontal="left" vertical="center" wrapText="1"/>
    </xf>
    <xf numFmtId="0" fontId="15" fillId="6" borderId="6" xfId="0" applyFont="1" applyFill="1" applyBorder="1" applyAlignment="1" applyProtection="1">
      <alignment horizontal="center" vertical="center" wrapText="1"/>
    </xf>
    <xf numFmtId="0" fontId="12" fillId="3" borderId="0" xfId="0" applyFont="1" applyFill="1" applyAlignment="1" applyProtection="1">
      <alignment horizontal="center" vertical="center" textRotation="90" wrapText="1"/>
    </xf>
    <xf numFmtId="14" fontId="5" fillId="6" borderId="6" xfId="0" applyNumberFormat="1" applyFont="1" applyFill="1" applyBorder="1" applyAlignment="1" applyProtection="1">
      <alignment horizontal="center" vertical="center" wrapText="1"/>
    </xf>
    <xf numFmtId="3" fontId="5" fillId="6" borderId="6" xfId="0" applyNumberFormat="1" applyFont="1" applyFill="1" applyBorder="1" applyAlignment="1" applyProtection="1">
      <alignment horizontal="center" vertical="center" wrapText="1"/>
    </xf>
    <xf numFmtId="3" fontId="5" fillId="0" borderId="4" xfId="0" applyNumberFormat="1" applyFont="1" applyBorder="1" applyAlignment="1" applyProtection="1">
      <alignment horizontal="center" vertical="center" wrapText="1"/>
    </xf>
    <xf numFmtId="0" fontId="12" fillId="3" borderId="12" xfId="0" applyFont="1" applyFill="1" applyBorder="1" applyAlignment="1" applyProtection="1">
      <alignment horizontal="center" vertical="center" textRotation="90" wrapText="1"/>
    </xf>
    <xf numFmtId="0" fontId="6" fillId="0" borderId="4" xfId="0" applyFont="1" applyBorder="1" applyAlignment="1" applyProtection="1">
      <alignment horizontal="center" vertical="center" wrapText="1"/>
    </xf>
    <xf numFmtId="0" fontId="11" fillId="0" borderId="4" xfId="1" applyFont="1" applyBorder="1" applyAlignment="1" applyProtection="1">
      <alignment horizontal="left" vertical="center" wrapText="1"/>
    </xf>
    <xf numFmtId="0" fontId="14" fillId="2" borderId="4" xfId="0" applyFont="1" applyFill="1" applyBorder="1" applyAlignment="1" applyProtection="1">
      <alignment horizontal="center" vertical="center" wrapText="1"/>
    </xf>
    <xf numFmtId="0" fontId="12" fillId="9" borderId="12" xfId="0" applyFont="1" applyFill="1" applyBorder="1" applyAlignment="1" applyProtection="1">
      <alignment horizontal="center" vertical="center" textRotation="90" wrapText="1"/>
    </xf>
    <xf numFmtId="0" fontId="12" fillId="3" borderId="2" xfId="0" applyFont="1" applyFill="1" applyBorder="1" applyAlignment="1" applyProtection="1">
      <alignment horizontal="center" vertical="center" textRotation="90" wrapText="1"/>
    </xf>
    <xf numFmtId="0" fontId="14" fillId="2" borderId="1"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textRotation="90" wrapText="1"/>
    </xf>
    <xf numFmtId="3" fontId="5" fillId="0" borderId="1" xfId="0" applyNumberFormat="1" applyFont="1" applyBorder="1" applyAlignment="1" applyProtection="1">
      <alignment horizontal="center" vertical="center" wrapText="1"/>
    </xf>
    <xf numFmtId="3" fontId="6" fillId="0" borderId="2" xfId="0" applyNumberFormat="1"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6" fillId="5" borderId="2" xfId="0" applyFont="1" applyFill="1" applyBorder="1" applyAlignment="1" applyProtection="1">
      <alignment horizontal="center" vertical="center" textRotation="90" wrapText="1"/>
    </xf>
    <xf numFmtId="3" fontId="6" fillId="0" borderId="4" xfId="0" applyNumberFormat="1"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6" fillId="5" borderId="4" xfId="0" applyFont="1" applyFill="1" applyBorder="1" applyAlignment="1" applyProtection="1">
      <alignment horizontal="center" vertical="center" textRotation="90" wrapText="1"/>
    </xf>
    <xf numFmtId="14" fontId="5" fillId="0" borderId="1" xfId="0" applyNumberFormat="1" applyFont="1" applyBorder="1" applyAlignment="1" applyProtection="1">
      <alignment horizontal="center" vertical="center" wrapText="1"/>
    </xf>
    <xf numFmtId="0" fontId="6" fillId="5" borderId="3" xfId="0" applyFont="1" applyFill="1" applyBorder="1" applyAlignment="1" applyProtection="1">
      <alignment horizontal="center" vertical="center" textRotation="90" wrapText="1"/>
    </xf>
    <xf numFmtId="0" fontId="12" fillId="3" borderId="4" xfId="0" applyFont="1" applyFill="1" applyBorder="1" applyAlignment="1" applyProtection="1">
      <alignment horizontal="center" vertical="center" textRotation="90" wrapText="1"/>
    </xf>
    <xf numFmtId="0" fontId="12" fillId="5" borderId="11" xfId="0" applyFont="1" applyFill="1" applyBorder="1" applyAlignment="1" applyProtection="1">
      <alignment horizontal="center" vertical="center" textRotation="90" wrapText="1"/>
    </xf>
    <xf numFmtId="0" fontId="12" fillId="5" borderId="0" xfId="0" applyFont="1" applyFill="1" applyAlignment="1" applyProtection="1">
      <alignment horizontal="center" vertical="center" textRotation="90" wrapText="1"/>
    </xf>
    <xf numFmtId="0" fontId="11" fillId="0" borderId="1" xfId="1" applyFont="1" applyBorder="1" applyAlignment="1" applyProtection="1">
      <alignment horizontal="left" vertical="center" wrapText="1"/>
    </xf>
    <xf numFmtId="0" fontId="12" fillId="4" borderId="1" xfId="0" applyFont="1" applyFill="1" applyBorder="1" applyAlignment="1" applyProtection="1">
      <alignment horizontal="center" vertical="center" textRotation="90" wrapText="1"/>
    </xf>
    <xf numFmtId="0" fontId="12" fillId="0" borderId="1" xfId="0" applyFont="1" applyBorder="1" applyAlignment="1" applyProtection="1">
      <alignment horizontal="left" vertical="center" textRotation="90" wrapText="1"/>
    </xf>
    <xf numFmtId="0" fontId="6" fillId="5" borderId="11" xfId="0" applyFont="1" applyFill="1" applyBorder="1" applyAlignment="1" applyProtection="1">
      <alignment horizontal="center" vertical="center" textRotation="90" wrapText="1"/>
    </xf>
    <xf numFmtId="0" fontId="10" fillId="0" borderId="3" xfId="0" applyFont="1" applyBorder="1" applyAlignment="1" applyProtection="1">
      <alignment horizontal="center" vertical="center" wrapText="1"/>
    </xf>
    <xf numFmtId="0" fontId="6" fillId="5" borderId="0" xfId="0" applyFont="1" applyFill="1" applyAlignment="1" applyProtection="1">
      <alignment horizontal="center" vertical="center" textRotation="90" wrapText="1"/>
    </xf>
    <xf numFmtId="0" fontId="16" fillId="7" borderId="1" xfId="0" applyFont="1" applyFill="1" applyBorder="1" applyAlignment="1" applyProtection="1">
      <alignment horizontal="left" vertical="center" wrapText="1"/>
    </xf>
    <xf numFmtId="0" fontId="12" fillId="5" borderId="12" xfId="0" applyFont="1" applyFill="1" applyBorder="1" applyAlignment="1" applyProtection="1">
      <alignment horizontal="center" vertical="center" textRotation="90" wrapText="1"/>
    </xf>
    <xf numFmtId="0" fontId="12" fillId="4" borderId="2" xfId="0" applyFont="1" applyFill="1" applyBorder="1" applyAlignment="1" applyProtection="1">
      <alignment horizontal="center" vertical="center" textRotation="90" wrapText="1"/>
    </xf>
    <xf numFmtId="0" fontId="12" fillId="4" borderId="3" xfId="0" applyFont="1" applyFill="1" applyBorder="1" applyAlignment="1" applyProtection="1">
      <alignment horizontal="center" vertical="center" textRotation="90" wrapText="1"/>
    </xf>
    <xf numFmtId="0" fontId="6" fillId="5" borderId="12" xfId="0" applyFont="1" applyFill="1" applyBorder="1" applyAlignment="1" applyProtection="1">
      <alignment horizontal="center" vertical="center" textRotation="90" wrapText="1"/>
    </xf>
    <xf numFmtId="3" fontId="6" fillId="0" borderId="3" xfId="0" applyNumberFormat="1" applyFont="1" applyBorder="1" applyAlignment="1" applyProtection="1">
      <alignment horizontal="center" vertical="center" wrapText="1"/>
    </xf>
    <xf numFmtId="0" fontId="6" fillId="0" borderId="4" xfId="0" applyFont="1" applyBorder="1" applyAlignment="1" applyProtection="1">
      <alignment horizontal="left" vertical="center" wrapText="1"/>
    </xf>
    <xf numFmtId="14" fontId="5" fillId="0" borderId="4" xfId="0" applyNumberFormat="1" applyFont="1" applyBorder="1" applyAlignment="1" applyProtection="1">
      <alignment horizontal="center" vertical="center" wrapText="1"/>
    </xf>
    <xf numFmtId="0" fontId="11" fillId="0" borderId="2" xfId="1" applyFont="1" applyBorder="1" applyAlignment="1" applyProtection="1">
      <alignment horizontal="center" vertical="center" wrapText="1"/>
    </xf>
    <xf numFmtId="0" fontId="11" fillId="0" borderId="4" xfId="1" applyFont="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41"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textRotation="90" wrapText="1"/>
    </xf>
    <xf numFmtId="14" fontId="5" fillId="0" borderId="2" xfId="0" applyNumberFormat="1" applyFont="1" applyBorder="1" applyAlignment="1" applyProtection="1">
      <alignment horizontal="center" vertical="center" wrapText="1"/>
    </xf>
    <xf numFmtId="0" fontId="5" fillId="0" borderId="1" xfId="0" applyFont="1" applyBorder="1" applyAlignment="1" applyProtection="1">
      <alignment vertical="center" wrapText="1"/>
    </xf>
    <xf numFmtId="0" fontId="1" fillId="0" borderId="1" xfId="0" applyFont="1" applyBorder="1" applyAlignment="1" applyProtection="1">
      <alignment vertical="center" wrapText="1"/>
    </xf>
    <xf numFmtId="0" fontId="6" fillId="5"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0" xfId="0" applyFont="1" applyBorder="1" applyAlignment="1" applyProtection="1">
      <alignment horizontal="left" vertical="center" wrapText="1"/>
    </xf>
    <xf numFmtId="0" fontId="5" fillId="0" borderId="9"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4" borderId="43" xfId="0" applyFont="1" applyFill="1" applyBorder="1" applyAlignment="1" applyProtection="1">
      <alignment horizontal="center" vertical="center" textRotation="90" wrapText="1"/>
    </xf>
    <xf numFmtId="0" fontId="5" fillId="5" borderId="1" xfId="0" applyFont="1" applyFill="1" applyBorder="1" applyAlignment="1" applyProtection="1">
      <alignment horizontal="left" vertical="center" wrapText="1"/>
    </xf>
    <xf numFmtId="0" fontId="6" fillId="0" borderId="1" xfId="0" quotePrefix="1" applyFont="1" applyBorder="1" applyAlignment="1" applyProtection="1">
      <alignment horizontal="left" vertical="center" wrapText="1"/>
    </xf>
    <xf numFmtId="0" fontId="12" fillId="4" borderId="42" xfId="0" applyFont="1" applyFill="1" applyBorder="1" applyAlignment="1" applyProtection="1">
      <alignment horizontal="center" vertical="center" textRotation="90" wrapText="1"/>
    </xf>
    <xf numFmtId="0" fontId="6" fillId="2" borderId="1" xfId="0" applyFont="1" applyFill="1" applyBorder="1" applyAlignment="1" applyProtection="1">
      <alignment horizontal="left" vertical="center" wrapText="1"/>
    </xf>
    <xf numFmtId="0" fontId="12" fillId="5" borderId="2" xfId="0" applyFont="1" applyFill="1" applyBorder="1" applyAlignment="1" applyProtection="1">
      <alignment horizontal="center" vertical="center" textRotation="90" wrapText="1"/>
    </xf>
    <xf numFmtId="0" fontId="12" fillId="5" borderId="3" xfId="0" applyFont="1" applyFill="1" applyBorder="1" applyAlignment="1" applyProtection="1">
      <alignment horizontal="center" vertical="center" textRotation="90" wrapText="1"/>
    </xf>
    <xf numFmtId="0" fontId="12" fillId="5" borderId="4" xfId="0" applyFont="1" applyFill="1" applyBorder="1" applyAlignment="1" applyProtection="1">
      <alignment horizontal="center" vertical="center" textRotation="90" wrapText="1"/>
    </xf>
    <xf numFmtId="0" fontId="6" fillId="5" borderId="1" xfId="0" applyFont="1" applyFill="1" applyBorder="1" applyAlignment="1" applyProtection="1">
      <alignment horizontal="left" vertical="center" wrapText="1"/>
    </xf>
    <xf numFmtId="0" fontId="7" fillId="0" borderId="2" xfId="1" applyFont="1" applyBorder="1" applyAlignment="1" applyProtection="1">
      <alignment horizontal="left" vertical="center" wrapText="1"/>
    </xf>
    <xf numFmtId="0" fontId="12" fillId="4" borderId="4" xfId="0" applyFont="1" applyFill="1" applyBorder="1" applyAlignment="1" applyProtection="1">
      <alignment horizontal="center" vertical="center" textRotation="90" wrapText="1"/>
    </xf>
    <xf numFmtId="0" fontId="12" fillId="9" borderId="2" xfId="0" applyFont="1" applyFill="1" applyBorder="1" applyAlignment="1" applyProtection="1">
      <alignment horizontal="center" vertical="center" textRotation="90" wrapText="1"/>
    </xf>
    <xf numFmtId="0" fontId="12" fillId="9" borderId="3" xfId="0" applyFont="1" applyFill="1" applyBorder="1" applyAlignment="1" applyProtection="1">
      <alignment horizontal="center" vertical="center" textRotation="90" wrapText="1"/>
    </xf>
    <xf numFmtId="0" fontId="12" fillId="5" borderId="1" xfId="0" applyFont="1" applyFill="1" applyBorder="1" applyAlignment="1" applyProtection="1">
      <alignment horizontal="left" vertical="center" textRotation="90" wrapText="1"/>
    </xf>
    <xf numFmtId="43" fontId="11" fillId="0" borderId="1" xfId="2" applyFont="1" applyBorder="1" applyAlignment="1" applyProtection="1">
      <alignment horizontal="left" vertical="center" wrapText="1"/>
    </xf>
    <xf numFmtId="0" fontId="12" fillId="9" borderId="4" xfId="0" applyFont="1" applyFill="1" applyBorder="1" applyAlignment="1" applyProtection="1">
      <alignment horizontal="center" vertical="center" textRotation="90" wrapText="1"/>
    </xf>
    <xf numFmtId="0" fontId="12" fillId="3" borderId="14" xfId="0" applyFont="1" applyFill="1" applyBorder="1" applyAlignment="1" applyProtection="1">
      <alignment horizontal="center" vertical="center" textRotation="90" wrapText="1"/>
    </xf>
    <xf numFmtId="0" fontId="12" fillId="6" borderId="6" xfId="0" applyFont="1" applyFill="1" applyBorder="1" applyAlignment="1" applyProtection="1">
      <alignment horizontal="left" vertical="center" textRotation="90" wrapText="1"/>
    </xf>
    <xf numFmtId="0" fontId="12" fillId="0" borderId="4" xfId="0" applyFont="1" applyBorder="1" applyAlignment="1" applyProtection="1">
      <alignment horizontal="center" vertical="center" textRotation="90" wrapText="1"/>
    </xf>
    <xf numFmtId="0" fontId="12" fillId="0" borderId="4" xfId="0" applyFont="1" applyBorder="1" applyAlignment="1" applyProtection="1">
      <alignment horizontal="left" vertical="center" textRotation="90" wrapText="1"/>
    </xf>
    <xf numFmtId="0" fontId="12" fillId="5" borderId="1" xfId="0" applyFont="1" applyFill="1" applyBorder="1" applyAlignment="1" applyProtection="1">
      <alignment horizontal="left" vertical="center" wrapText="1"/>
    </xf>
    <xf numFmtId="0" fontId="11" fillId="0" borderId="2" xfId="1" applyFont="1" applyBorder="1" applyAlignment="1" applyProtection="1">
      <alignment horizontal="left" vertical="center"/>
    </xf>
    <xf numFmtId="0" fontId="10" fillId="0" borderId="3" xfId="0" applyFont="1" applyBorder="1" applyAlignment="1" applyProtection="1">
      <alignment horizontal="left" vertical="center"/>
    </xf>
    <xf numFmtId="0" fontId="12" fillId="9" borderId="11" xfId="0" applyFont="1" applyFill="1" applyBorder="1" applyAlignment="1" applyProtection="1">
      <alignment horizontal="center" vertical="center" textRotation="90" wrapText="1"/>
    </xf>
    <xf numFmtId="0" fontId="10" fillId="0" borderId="4" xfId="0" applyFont="1" applyBorder="1" applyAlignment="1" applyProtection="1">
      <alignment horizontal="left" vertical="center"/>
    </xf>
    <xf numFmtId="0" fontId="10" fillId="0" borderId="32" xfId="0" applyFont="1" applyBorder="1" applyAlignment="1" applyProtection="1">
      <alignment horizontal="center" vertical="center" wrapText="1"/>
    </xf>
    <xf numFmtId="0" fontId="12" fillId="4" borderId="8" xfId="0" applyFont="1" applyFill="1" applyBorder="1" applyAlignment="1" applyProtection="1">
      <alignment horizontal="center" vertical="center" textRotation="90" wrapText="1"/>
    </xf>
    <xf numFmtId="0" fontId="12" fillId="3" borderId="36" xfId="0" applyFont="1" applyFill="1" applyBorder="1" applyAlignment="1" applyProtection="1">
      <alignment horizontal="center" vertical="center" wrapText="1"/>
    </xf>
    <xf numFmtId="0" fontId="12" fillId="3" borderId="44" xfId="0" applyFont="1" applyFill="1" applyBorder="1" applyAlignment="1" applyProtection="1">
      <alignment horizontal="center" vertical="center" wrapText="1"/>
    </xf>
    <xf numFmtId="0" fontId="12" fillId="3" borderId="37" xfId="0"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1" fillId="0" borderId="1" xfId="0" applyFont="1" applyBorder="1" applyAlignment="1" applyProtection="1">
      <alignment horizontal="left" vertical="center" wrapText="1"/>
    </xf>
    <xf numFmtId="0" fontId="5" fillId="5" borderId="4"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textRotation="90" wrapText="1"/>
    </xf>
    <xf numFmtId="0" fontId="6" fillId="5" borderId="1" xfId="0" applyFont="1" applyFill="1" applyBorder="1" applyAlignment="1" applyProtection="1">
      <alignment horizontal="center" vertical="center" textRotation="90" wrapText="1"/>
    </xf>
    <xf numFmtId="0" fontId="6" fillId="6" borderId="6" xfId="0" quotePrefix="1" applyFont="1" applyFill="1" applyBorder="1" applyAlignment="1" applyProtection="1">
      <alignment horizontal="left" vertical="center" wrapText="1"/>
    </xf>
    <xf numFmtId="0" fontId="12" fillId="3" borderId="13" xfId="0" applyFont="1" applyFill="1" applyBorder="1" applyAlignment="1" applyProtection="1">
      <alignment horizontal="center" vertical="center" textRotation="90" wrapText="1"/>
    </xf>
    <xf numFmtId="0" fontId="6" fillId="5" borderId="2" xfId="0" applyFont="1" applyFill="1" applyBorder="1" applyAlignment="1" applyProtection="1">
      <alignment horizontal="left" vertical="center" wrapText="1"/>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6" fillId="5" borderId="4" xfId="0" applyFont="1" applyFill="1" applyBorder="1" applyAlignment="1" applyProtection="1">
      <alignment horizontal="left" vertical="center" wrapText="1"/>
    </xf>
    <xf numFmtId="0" fontId="10" fillId="0" borderId="4" xfId="0" applyFont="1" applyBorder="1" applyAlignment="1" applyProtection="1">
      <alignment horizontal="left" vertical="center" wrapText="1"/>
    </xf>
    <xf numFmtId="3" fontId="6" fillId="6" borderId="13" xfId="0" applyNumberFormat="1" applyFont="1" applyFill="1" applyBorder="1" applyAlignment="1" applyProtection="1">
      <alignment horizontal="center" vertical="center" wrapText="1"/>
    </xf>
    <xf numFmtId="0" fontId="6" fillId="6" borderId="13"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wrapText="1"/>
    </xf>
    <xf numFmtId="0" fontId="4" fillId="0" borderId="18" xfId="0" applyFont="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5" fillId="0" borderId="10" xfId="0" applyFont="1" applyBorder="1" applyAlignment="1" applyProtection="1">
      <alignment vertical="center" wrapText="1"/>
    </xf>
    <xf numFmtId="0" fontId="6" fillId="0" borderId="3" xfId="0" quotePrefix="1" applyFont="1" applyBorder="1" applyAlignment="1" applyProtection="1">
      <alignment horizontal="left" vertical="center" wrapText="1"/>
    </xf>
    <xf numFmtId="0" fontId="15" fillId="0" borderId="9"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12" fillId="4" borderId="18" xfId="0" applyFont="1" applyFill="1" applyBorder="1" applyAlignment="1" applyProtection="1">
      <alignment horizontal="center" vertical="center" textRotation="90" wrapText="1"/>
    </xf>
    <xf numFmtId="0" fontId="12" fillId="4" borderId="11" xfId="0" applyFont="1" applyFill="1" applyBorder="1" applyAlignment="1" applyProtection="1">
      <alignment horizontal="center" vertical="center" textRotation="90" wrapText="1"/>
    </xf>
    <xf numFmtId="0" fontId="12" fillId="4" borderId="0" xfId="0" applyFont="1" applyFill="1" applyAlignment="1" applyProtection="1">
      <alignment horizontal="center" vertical="center" textRotation="90" wrapText="1"/>
    </xf>
    <xf numFmtId="0" fontId="12" fillId="4" borderId="14" xfId="0" applyFont="1" applyFill="1" applyBorder="1" applyAlignment="1" applyProtection="1">
      <alignment horizontal="center" vertical="center" textRotation="90" wrapText="1"/>
    </xf>
    <xf numFmtId="0" fontId="12" fillId="4" borderId="12" xfId="0" applyFont="1" applyFill="1" applyBorder="1" applyAlignment="1" applyProtection="1">
      <alignment horizontal="center" vertical="center" textRotation="90" wrapText="1"/>
    </xf>
    <xf numFmtId="0" fontId="7" fillId="0" borderId="1" xfId="1" applyNumberFormat="1" applyFont="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 xfId="1" applyNumberFormat="1" applyFont="1" applyBorder="1" applyAlignment="1" applyProtection="1">
      <alignment horizontal="left" vertical="center" wrapText="1"/>
    </xf>
    <xf numFmtId="0" fontId="11" fillId="0" borderId="1" xfId="1" applyNumberFormat="1" applyFont="1" applyBorder="1" applyAlignment="1" applyProtection="1">
      <alignment horizontal="left" vertical="center" wrapText="1"/>
    </xf>
    <xf numFmtId="0" fontId="7" fillId="5" borderId="1" xfId="1" applyNumberFormat="1" applyFont="1" applyFill="1" applyBorder="1" applyAlignment="1" applyProtection="1">
      <alignment horizontal="center" vertical="center" wrapText="1"/>
    </xf>
    <xf numFmtId="0" fontId="7" fillId="6" borderId="6" xfId="1" applyNumberFormat="1" applyFont="1" applyFill="1" applyBorder="1" applyAlignment="1" applyProtection="1">
      <alignment horizontal="center" vertical="center" wrapText="1"/>
    </xf>
    <xf numFmtId="0" fontId="7" fillId="6" borderId="6" xfId="1" applyNumberFormat="1" applyFont="1" applyFill="1" applyBorder="1" applyAlignment="1" applyProtection="1">
      <alignment horizontal="left" vertical="center" wrapText="1"/>
    </xf>
    <xf numFmtId="0" fontId="6" fillId="0" borderId="2" xfId="0" quotePrefix="1" applyFont="1" applyBorder="1" applyAlignment="1" applyProtection="1">
      <alignment horizontal="left" vertical="center" wrapText="1"/>
    </xf>
    <xf numFmtId="0" fontId="11" fillId="0" borderId="2" xfId="1" applyFont="1" applyBorder="1" applyAlignment="1" applyProtection="1">
      <alignment horizontal="center" vertical="center"/>
    </xf>
    <xf numFmtId="0" fontId="10" fillId="0" borderId="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0" borderId="1" xfId="0" quotePrefix="1" applyFont="1" applyBorder="1" applyAlignment="1" applyProtection="1">
      <alignment horizontal="left" vertical="center" wrapText="1"/>
    </xf>
    <xf numFmtId="0" fontId="10" fillId="0" borderId="4" xfId="0" applyFont="1" applyBorder="1" applyAlignment="1" applyProtection="1">
      <alignment horizontal="center" vertical="center"/>
    </xf>
    <xf numFmtId="0" fontId="10" fillId="0" borderId="2" xfId="0" applyFont="1" applyBorder="1" applyAlignment="1" applyProtection="1">
      <alignment horizontal="center" vertical="center"/>
    </xf>
    <xf numFmtId="0" fontId="12" fillId="4" borderId="16" xfId="0" applyFont="1" applyFill="1" applyBorder="1" applyAlignment="1" applyProtection="1">
      <alignment horizontal="center" vertical="center" textRotation="90" wrapText="1"/>
    </xf>
    <xf numFmtId="0" fontId="15" fillId="0" borderId="9" xfId="0" applyFont="1" applyBorder="1" applyAlignment="1" applyProtection="1">
      <alignment vertical="center" wrapText="1"/>
    </xf>
    <xf numFmtId="0" fontId="12" fillId="3" borderId="1" xfId="0" applyFont="1" applyFill="1" applyBorder="1" applyAlignment="1" applyProtection="1">
      <alignment horizontal="left" vertical="center" textRotation="90" wrapText="1"/>
    </xf>
    <xf numFmtId="0" fontId="14" fillId="0" borderId="2" xfId="0" applyFont="1" applyBorder="1" applyAlignment="1" applyProtection="1">
      <alignment horizontal="center" vertical="center" wrapText="1"/>
    </xf>
    <xf numFmtId="3" fontId="5" fillId="0" borderId="2" xfId="0" applyNumberFormat="1" applyFont="1" applyBorder="1" applyAlignment="1" applyProtection="1">
      <alignment horizontal="center" vertical="center" wrapText="1"/>
    </xf>
    <xf numFmtId="0" fontId="12" fillId="3" borderId="2"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0" borderId="10" xfId="0" applyFont="1" applyBorder="1" applyAlignment="1" applyProtection="1">
      <alignment horizontal="center" vertical="center" textRotation="90" wrapText="1"/>
    </xf>
    <xf numFmtId="0" fontId="12" fillId="0" borderId="16"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12" fillId="4" borderId="42" xfId="0" applyFont="1" applyFill="1" applyBorder="1" applyAlignment="1" applyProtection="1">
      <alignment horizontal="center" vertical="center" textRotation="90" wrapText="1"/>
    </xf>
    <xf numFmtId="0" fontId="12" fillId="4" borderId="11" xfId="0" applyFont="1" applyFill="1" applyBorder="1" applyAlignment="1" applyProtection="1">
      <alignment horizontal="center" vertical="center" textRotation="90" wrapText="1"/>
    </xf>
    <xf numFmtId="14" fontId="5" fillId="0" borderId="2" xfId="0" applyNumberFormat="1" applyFont="1" applyBorder="1" applyAlignment="1" applyProtection="1">
      <alignment horizontal="center" vertical="center"/>
    </xf>
    <xf numFmtId="3" fontId="6" fillId="0" borderId="2" xfId="0" applyNumberFormat="1" applyFont="1" applyBorder="1" applyAlignment="1" applyProtection="1">
      <alignment horizontal="center" vertical="center"/>
    </xf>
    <xf numFmtId="0" fontId="6" fillId="0" borderId="3" xfId="0" applyFont="1" applyBorder="1" applyAlignment="1" applyProtection="1">
      <alignment horizontal="center" vertical="center" wrapText="1"/>
    </xf>
    <xf numFmtId="14" fontId="5" fillId="0" borderId="4" xfId="0" applyNumberFormat="1" applyFont="1" applyBorder="1" applyAlignment="1" applyProtection="1">
      <alignment horizontal="center" vertical="center"/>
    </xf>
    <xf numFmtId="3" fontId="6" fillId="0" borderId="4" xfId="0" applyNumberFormat="1" applyFont="1" applyBorder="1" applyAlignment="1" applyProtection="1">
      <alignment horizontal="center" vertical="center"/>
    </xf>
    <xf numFmtId="0" fontId="5" fillId="8" borderId="1" xfId="0" applyFont="1" applyFill="1" applyBorder="1" applyAlignment="1" applyProtection="1">
      <alignment horizontal="left" vertical="center" wrapText="1"/>
    </xf>
    <xf numFmtId="14" fontId="5" fillId="8" borderId="1" xfId="0" applyNumberFormat="1" applyFont="1" applyFill="1" applyBorder="1" applyAlignment="1" applyProtection="1">
      <alignment horizontal="center" vertical="center" wrapText="1"/>
    </xf>
    <xf numFmtId="3" fontId="5" fillId="8" borderId="1" xfId="0" applyNumberFormat="1" applyFont="1" applyFill="1" applyBorder="1" applyAlignment="1" applyProtection="1">
      <alignment horizontal="center" vertical="center" wrapText="1"/>
    </xf>
    <xf numFmtId="0" fontId="11" fillId="0" borderId="1" xfId="1" applyFont="1" applyBorder="1" applyAlignment="1" applyProtection="1">
      <alignment horizontal="left" vertical="center"/>
    </xf>
    <xf numFmtId="0" fontId="12" fillId="4" borderId="10" xfId="0" applyFont="1" applyFill="1" applyBorder="1" applyAlignment="1" applyProtection="1">
      <alignment horizontal="center" vertical="center" textRotation="90" wrapText="1"/>
    </xf>
    <xf numFmtId="0" fontId="10" fillId="0" borderId="1" xfId="0" applyFont="1" applyBorder="1" applyAlignment="1" applyProtection="1">
      <alignment horizontal="left" vertical="center"/>
    </xf>
    <xf numFmtId="0" fontId="12" fillId="0" borderId="9" xfId="0" applyFont="1" applyBorder="1" applyAlignment="1" applyProtection="1">
      <alignment horizontal="center" vertical="center" wrapText="1"/>
    </xf>
    <xf numFmtId="0" fontId="10" fillId="0" borderId="32" xfId="0" applyFont="1" applyBorder="1" applyAlignment="1" applyProtection="1">
      <alignment horizontal="center" vertical="center"/>
    </xf>
    <xf numFmtId="0" fontId="15" fillId="6" borderId="5" xfId="0" applyFont="1" applyFill="1" applyBorder="1" applyAlignment="1" applyProtection="1">
      <alignment horizontal="center" vertical="center" wrapText="1"/>
    </xf>
    <xf numFmtId="0" fontId="15" fillId="6" borderId="6" xfId="0" applyFont="1" applyFill="1" applyBorder="1" applyAlignment="1" applyProtection="1">
      <alignment horizontal="center" vertical="center" wrapText="1"/>
    </xf>
    <xf numFmtId="0" fontId="15" fillId="6" borderId="6" xfId="0" applyFont="1" applyFill="1" applyBorder="1" applyAlignment="1" applyProtection="1">
      <alignment vertical="center" wrapText="1"/>
    </xf>
    <xf numFmtId="0" fontId="12" fillId="5" borderId="13" xfId="0" applyFont="1" applyFill="1" applyBorder="1" applyAlignment="1" applyProtection="1">
      <alignment horizontal="center" vertical="center" textRotation="90" wrapText="1"/>
    </xf>
    <xf numFmtId="0" fontId="12" fillId="3" borderId="45"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wrapText="1"/>
    </xf>
    <xf numFmtId="0" fontId="12" fillId="3" borderId="43" xfId="0" applyFont="1" applyFill="1" applyBorder="1" applyAlignment="1" applyProtection="1">
      <alignment horizontal="center" vertical="center" wrapText="1"/>
    </xf>
    <xf numFmtId="0" fontId="12" fillId="3" borderId="0" xfId="0" applyFont="1" applyFill="1" applyAlignment="1" applyProtection="1">
      <alignment horizontal="center" vertical="center" textRotation="90" wrapText="1"/>
    </xf>
    <xf numFmtId="0" fontId="6" fillId="0" borderId="2" xfId="0" applyFont="1" applyBorder="1" applyAlignment="1" applyProtection="1">
      <alignment horizontal="center" vertical="center" wrapText="1"/>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left" vertical="center" wrapText="1"/>
    </xf>
    <xf numFmtId="0" fontId="14" fillId="2" borderId="9" xfId="0" applyFont="1" applyFill="1" applyBorder="1" applyAlignment="1" applyProtection="1">
      <alignment horizontal="center" vertical="center" wrapText="1"/>
    </xf>
    <xf numFmtId="0" fontId="12" fillId="5" borderId="14" xfId="0" applyFont="1" applyFill="1" applyBorder="1" applyAlignment="1" applyProtection="1">
      <alignment horizontal="center" vertical="center" textRotation="90" wrapText="1"/>
    </xf>
    <xf numFmtId="14" fontId="12" fillId="3" borderId="7" xfId="0" applyNumberFormat="1" applyFont="1" applyFill="1" applyBorder="1" applyAlignment="1" applyProtection="1">
      <alignment horizontal="center" vertical="center" wrapText="1"/>
    </xf>
    <xf numFmtId="3" fontId="6" fillId="0" borderId="10" xfId="0" applyNumberFormat="1" applyFont="1" applyBorder="1" applyAlignment="1" applyProtection="1">
      <alignment horizontal="center" vertical="center" wrapText="1"/>
    </xf>
    <xf numFmtId="3" fontId="12" fillId="0" borderId="1" xfId="0" applyNumberFormat="1" applyFont="1" applyBorder="1" applyAlignment="1" applyProtection="1">
      <alignment horizontal="center" vertical="center" wrapText="1"/>
    </xf>
    <xf numFmtId="0" fontId="14" fillId="0" borderId="38" xfId="0" applyFont="1" applyBorder="1" applyAlignment="1" applyProtection="1">
      <alignment horizontal="center" vertical="center" wrapText="1"/>
    </xf>
    <xf numFmtId="0" fontId="6" fillId="0" borderId="14"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horizontal="left" vertical="center" wrapText="1"/>
    </xf>
    <xf numFmtId="0" fontId="6" fillId="0" borderId="39"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6" xfId="0" applyFont="1" applyBorder="1" applyAlignment="1" applyProtection="1">
      <alignment horizontal="left" vertical="center" wrapText="1"/>
    </xf>
    <xf numFmtId="0" fontId="6" fillId="0" borderId="6" xfId="0" applyFont="1" applyBorder="1" applyAlignment="1" applyProtection="1">
      <alignment horizontal="center" vertical="center" wrapText="1"/>
    </xf>
    <xf numFmtId="3" fontId="14" fillId="0" borderId="7" xfId="0" applyNumberFormat="1" applyFont="1" applyBorder="1" applyAlignment="1" applyProtection="1">
      <alignment horizontal="center" vertical="center" wrapText="1"/>
    </xf>
    <xf numFmtId="3" fontId="6" fillId="0" borderId="16" xfId="0" applyNumberFormat="1"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14" fillId="0" borderId="13" xfId="0" applyFont="1" applyBorder="1" applyAlignment="1" applyProtection="1">
      <alignment horizontal="left" vertical="center" wrapText="1"/>
    </xf>
    <xf numFmtId="0" fontId="12" fillId="0" borderId="13" xfId="0" applyFont="1" applyBorder="1" applyAlignment="1" applyProtection="1">
      <alignment horizontal="center" vertical="center" wrapText="1"/>
    </xf>
    <xf numFmtId="0" fontId="12" fillId="0" borderId="13" xfId="0" applyFont="1" applyBorder="1" applyAlignment="1" applyProtection="1">
      <alignment horizontal="left" vertical="center" wrapText="1"/>
    </xf>
    <xf numFmtId="0" fontId="6" fillId="0" borderId="13" xfId="0" applyFont="1" applyBorder="1" applyAlignment="1" applyProtection="1">
      <alignment horizontal="center" vertical="center" wrapText="1"/>
    </xf>
    <xf numFmtId="3" fontId="6" fillId="0" borderId="13" xfId="0" applyNumberFormat="1" applyFont="1" applyBorder="1" applyAlignment="1" applyProtection="1">
      <alignment horizontal="center" vertical="center" wrapText="1"/>
    </xf>
    <xf numFmtId="3" fontId="14" fillId="0" borderId="21" xfId="0" applyNumberFormat="1"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6" fillId="0" borderId="47" xfId="0" applyFont="1" applyBorder="1" applyAlignment="1" applyProtection="1">
      <alignment horizontal="left" vertical="center" wrapText="1"/>
    </xf>
    <xf numFmtId="0" fontId="6" fillId="0" borderId="46" xfId="0" applyFont="1" applyBorder="1" applyAlignment="1" applyProtection="1">
      <alignment horizontal="left" vertical="center" wrapText="1"/>
    </xf>
    <xf numFmtId="0" fontId="10" fillId="0" borderId="46" xfId="0" applyFont="1" applyBorder="1" applyAlignment="1" applyProtection="1">
      <alignment horizontal="left" vertical="center" wrapText="1"/>
    </xf>
    <xf numFmtId="0" fontId="14" fillId="0" borderId="24" xfId="0" applyFont="1" applyBorder="1" applyAlignment="1" applyProtection="1">
      <alignment horizontal="center" vertical="center" wrapText="1"/>
    </xf>
    <xf numFmtId="3" fontId="12" fillId="3" borderId="20" xfId="0" quotePrefix="1" applyNumberFormat="1" applyFont="1" applyFill="1" applyBorder="1" applyAlignment="1" applyProtection="1">
      <alignment horizontal="center" vertical="center" wrapText="1"/>
    </xf>
    <xf numFmtId="3" fontId="12" fillId="3" borderId="13" xfId="0" quotePrefix="1" applyNumberFormat="1" applyFont="1" applyFill="1" applyBorder="1" applyAlignment="1" applyProtection="1">
      <alignment horizontal="center" vertical="center" wrapText="1"/>
    </xf>
    <xf numFmtId="3" fontId="12" fillId="3" borderId="21" xfId="0" quotePrefix="1" applyNumberFormat="1" applyFont="1" applyFill="1" applyBorder="1" applyAlignment="1" applyProtection="1">
      <alignment horizontal="center" vertical="center" wrapText="1"/>
    </xf>
    <xf numFmtId="3" fontId="8" fillId="0" borderId="17" xfId="0" applyNumberFormat="1"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3" fontId="8" fillId="0" borderId="13" xfId="0" applyNumberFormat="1" applyFont="1" applyBorder="1" applyAlignment="1" applyProtection="1">
      <alignment horizontal="left" vertical="center" wrapText="1"/>
    </xf>
    <xf numFmtId="3" fontId="18" fillId="0" borderId="21" xfId="0" applyNumberFormat="1" applyFont="1" applyBorder="1" applyAlignment="1" applyProtection="1">
      <alignment horizontal="left" vertical="center" wrapText="1"/>
    </xf>
    <xf numFmtId="3" fontId="8" fillId="0" borderId="10" xfId="0" applyNumberFormat="1" applyFont="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3" fontId="12" fillId="3" borderId="26" xfId="0" quotePrefix="1" applyNumberFormat="1" applyFont="1" applyFill="1" applyBorder="1" applyAlignment="1" applyProtection="1">
      <alignment horizontal="center" vertical="center" wrapText="1"/>
    </xf>
    <xf numFmtId="3" fontId="12" fillId="3" borderId="14" xfId="0" quotePrefix="1" applyNumberFormat="1" applyFont="1" applyFill="1" applyBorder="1" applyAlignment="1" applyProtection="1">
      <alignment horizontal="center" vertical="center" wrapText="1"/>
    </xf>
    <xf numFmtId="3" fontId="12" fillId="3" borderId="27" xfId="0" quotePrefix="1" applyNumberFormat="1" applyFont="1" applyFill="1" applyBorder="1" applyAlignment="1" applyProtection="1">
      <alignment horizontal="center" vertical="center" wrapText="1"/>
    </xf>
    <xf numFmtId="14" fontId="5" fillId="0" borderId="9" xfId="0" applyNumberFormat="1" applyFont="1" applyBorder="1" applyAlignment="1" applyProtection="1">
      <alignment horizontal="center" vertical="center" wrapText="1"/>
    </xf>
    <xf numFmtId="0" fontId="5" fillId="0" borderId="24" xfId="0" applyFont="1" applyBorder="1" applyAlignment="1" applyProtection="1">
      <alignment horizontal="left" vertical="center" wrapText="1"/>
    </xf>
    <xf numFmtId="14" fontId="5" fillId="0" borderId="0" xfId="0" applyNumberFormat="1" applyFont="1" applyAlignment="1" applyProtection="1">
      <alignment horizontal="left" vertical="center" wrapText="1"/>
    </xf>
    <xf numFmtId="14" fontId="1" fillId="0" borderId="25" xfId="0" applyNumberFormat="1" applyFont="1" applyBorder="1" applyAlignment="1" applyProtection="1">
      <alignment horizontal="left" vertical="center" wrapText="1"/>
    </xf>
    <xf numFmtId="14" fontId="5" fillId="0" borderId="10" xfId="0" applyNumberFormat="1"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0" xfId="0" applyFont="1" applyAlignment="1" applyProtection="1">
      <alignment horizontal="left" vertical="center" wrapText="1"/>
    </xf>
    <xf numFmtId="0" fontId="6" fillId="0" borderId="0" xfId="0" applyFont="1" applyAlignment="1" applyProtection="1">
      <alignment horizontal="center" vertical="center" wrapText="1"/>
    </xf>
    <xf numFmtId="3" fontId="6" fillId="0" borderId="0" xfId="0" applyNumberFormat="1" applyFont="1" applyAlignment="1" applyProtection="1">
      <alignment horizontal="center" vertical="center" wrapText="1"/>
    </xf>
    <xf numFmtId="0" fontId="6" fillId="0" borderId="25"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2" xfId="0" applyFont="1" applyBorder="1" applyAlignment="1" applyProtection="1">
      <alignment horizontal="left" vertical="center" wrapText="1"/>
    </xf>
    <xf numFmtId="0" fontId="6" fillId="0" borderId="12" xfId="0" applyFont="1" applyBorder="1" applyAlignment="1" applyProtection="1">
      <alignment horizontal="center" vertical="center" wrapText="1"/>
    </xf>
    <xf numFmtId="3" fontId="6" fillId="0" borderId="12" xfId="0" applyNumberFormat="1"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14" fillId="0" borderId="21" xfId="0" applyFont="1" applyBorder="1" applyAlignment="1" applyProtection="1">
      <alignment horizontal="left" vertical="center" wrapText="1"/>
    </xf>
    <xf numFmtId="0" fontId="12" fillId="0" borderId="11" xfId="0" applyFont="1" applyBorder="1" applyAlignment="1" applyProtection="1">
      <alignment horizontal="center" vertical="center" wrapText="1"/>
    </xf>
    <xf numFmtId="0" fontId="12" fillId="0" borderId="11" xfId="0" applyFont="1" applyBorder="1" applyAlignment="1" applyProtection="1">
      <alignment horizontal="left" vertical="center" wrapText="1"/>
    </xf>
    <xf numFmtId="0" fontId="6" fillId="0" borderId="11" xfId="0" applyFont="1" applyBorder="1" applyAlignment="1" applyProtection="1">
      <alignment horizontal="center" vertical="center" wrapText="1"/>
    </xf>
    <xf numFmtId="3" fontId="6" fillId="0" borderId="11" xfId="0" applyNumberFormat="1"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7" xfId="0" applyFont="1" applyBorder="1" applyAlignment="1" applyProtection="1">
      <alignment horizontal="left" vertical="center" wrapText="1"/>
    </xf>
    <xf numFmtId="0" fontId="14" fillId="0" borderId="36" xfId="0" applyFont="1" applyBorder="1" applyAlignment="1" applyProtection="1">
      <alignment horizontal="center" vertical="center" wrapText="1"/>
    </xf>
    <xf numFmtId="0" fontId="6" fillId="0" borderId="37" xfId="0" applyFont="1" applyBorder="1" applyAlignment="1" applyProtection="1">
      <alignment horizontal="left" vertical="center" wrapText="1"/>
    </xf>
    <xf numFmtId="0" fontId="12" fillId="0" borderId="17" xfId="0" applyFont="1" applyBorder="1" applyAlignment="1" applyProtection="1">
      <alignment horizontal="center" vertical="center" wrapText="1"/>
    </xf>
    <xf numFmtId="0" fontId="5" fillId="0" borderId="26"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14" fontId="5" fillId="0" borderId="14"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0" fontId="14" fillId="0" borderId="0" xfId="0" applyFont="1" applyAlignment="1" applyProtection="1">
      <alignment horizontal="center" vertical="center" wrapText="1"/>
    </xf>
    <xf numFmtId="0" fontId="10" fillId="0" borderId="0" xfId="0" applyFont="1" applyAlignment="1" applyProtection="1">
      <alignment horizontal="left" vertical="center" wrapText="1"/>
    </xf>
    <xf numFmtId="3" fontId="6" fillId="0" borderId="6" xfId="0" applyNumberFormat="1" applyFont="1" applyBorder="1" applyAlignment="1" applyProtection="1">
      <alignment horizontal="center" vertical="center" wrapText="1"/>
      <protection locked="0"/>
    </xf>
    <xf numFmtId="3" fontId="6" fillId="0" borderId="4" xfId="0" applyNumberFormat="1"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3" fontId="6" fillId="0" borderId="2" xfId="0" applyNumberFormat="1" applyFont="1" applyBorder="1" applyAlignment="1" applyProtection="1">
      <alignment horizontal="center" vertical="center" wrapText="1"/>
      <protection locked="0"/>
    </xf>
    <xf numFmtId="3" fontId="12" fillId="3" borderId="6" xfId="0" applyNumberFormat="1" applyFont="1" applyFill="1" applyBorder="1" applyAlignment="1" applyProtection="1">
      <alignment horizontal="center" vertical="center" wrapText="1"/>
      <protection locked="0"/>
    </xf>
    <xf numFmtId="14" fontId="12" fillId="3" borderId="6" xfId="0" applyNumberFormat="1" applyFont="1" applyFill="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3" fontId="5" fillId="0" borderId="3" xfId="0" applyNumberFormat="1" applyFont="1" applyBorder="1" applyAlignment="1" applyProtection="1">
      <alignment horizontal="center" vertical="center" wrapText="1"/>
      <protection locked="0"/>
    </xf>
    <xf numFmtId="3" fontId="5" fillId="0" borderId="4" xfId="0" applyNumberFormat="1" applyFont="1" applyBorder="1" applyAlignment="1" applyProtection="1">
      <alignment horizontal="center" vertical="center" wrapText="1"/>
      <protection locked="0"/>
    </xf>
    <xf numFmtId="3" fontId="5" fillId="0" borderId="4"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protection locked="0"/>
    </xf>
    <xf numFmtId="3" fontId="5" fillId="0" borderId="4" xfId="0" applyNumberFormat="1" applyFont="1" applyBorder="1" applyAlignment="1" applyProtection="1">
      <alignment horizontal="center" vertical="center"/>
      <protection locked="0"/>
    </xf>
    <xf numFmtId="3" fontId="5" fillId="8" borderId="1" xfId="0" applyNumberFormat="1" applyFont="1" applyFill="1" applyBorder="1" applyAlignment="1" applyProtection="1">
      <alignment horizontal="center" vertical="center" wrapText="1"/>
      <protection locked="0"/>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1181035</xdr:colOff>
      <xdr:row>184</xdr:row>
      <xdr:rowOff>76201</xdr:rowOff>
    </xdr:from>
    <xdr:to>
      <xdr:col>2</xdr:col>
      <xdr:colOff>569842</xdr:colOff>
      <xdr:row>192</xdr:row>
      <xdr:rowOff>144693</xdr:rowOff>
    </xdr:to>
    <xdr:pic>
      <xdr:nvPicPr>
        <xdr:cNvPr id="3" name="Image 2">
          <a:extLst>
            <a:ext uri="{FF2B5EF4-FFF2-40B4-BE49-F238E27FC236}">
              <a16:creationId xmlns:a16="http://schemas.microsoft.com/office/drawing/2014/main" id="{374C30ED-6039-9A9C-4A3C-04402F429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10" y="43795951"/>
          <a:ext cx="2674932" cy="1592492"/>
        </a:xfrm>
        <a:prstGeom prst="rect">
          <a:avLst/>
        </a:prstGeom>
      </xdr:spPr>
    </xdr:pic>
    <xdr:clientData/>
  </xdr:twoCellAnchor>
  <xdr:twoCellAnchor editAs="oneCell">
    <xdr:from>
      <xdr:col>1</xdr:col>
      <xdr:colOff>742953</xdr:colOff>
      <xdr:row>234</xdr:row>
      <xdr:rowOff>123825</xdr:rowOff>
    </xdr:from>
    <xdr:to>
      <xdr:col>2</xdr:col>
      <xdr:colOff>9529</xdr:colOff>
      <xdr:row>241</xdr:row>
      <xdr:rowOff>104776</xdr:rowOff>
    </xdr:to>
    <xdr:pic>
      <xdr:nvPicPr>
        <xdr:cNvPr id="5" name="Image 4">
          <a:extLst>
            <a:ext uri="{FF2B5EF4-FFF2-40B4-BE49-F238E27FC236}">
              <a16:creationId xmlns:a16="http://schemas.microsoft.com/office/drawing/2014/main" id="{C77C7449-6B12-DD8C-92A7-938E1B5A42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1228" y="60655200"/>
          <a:ext cx="2552701" cy="1914526"/>
        </a:xfrm>
        <a:prstGeom prst="rect">
          <a:avLst/>
        </a:prstGeom>
      </xdr:spPr>
    </xdr:pic>
    <xdr:clientData/>
  </xdr:twoCellAnchor>
  <xdr:twoCellAnchor editAs="oneCell">
    <xdr:from>
      <xdr:col>1</xdr:col>
      <xdr:colOff>1848187</xdr:colOff>
      <xdr:row>1</xdr:row>
      <xdr:rowOff>28575</xdr:rowOff>
    </xdr:from>
    <xdr:to>
      <xdr:col>5</xdr:col>
      <xdr:colOff>6072</xdr:colOff>
      <xdr:row>9</xdr:row>
      <xdr:rowOff>85726</xdr:rowOff>
    </xdr:to>
    <xdr:pic>
      <xdr:nvPicPr>
        <xdr:cNvPr id="7" name="Image 6">
          <a:extLst>
            <a:ext uri="{FF2B5EF4-FFF2-40B4-BE49-F238E27FC236}">
              <a16:creationId xmlns:a16="http://schemas.microsoft.com/office/drawing/2014/main" id="{3229B61B-DB6C-BFB1-7E65-E6B4BCB411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86462" y="1400175"/>
          <a:ext cx="3158510" cy="18954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xTi7Iiq3YBk" TargetMode="External"/><Relationship Id="rId13" Type="http://schemas.openxmlformats.org/officeDocument/2006/relationships/hyperlink" Target="https://www.youtube.com/watch?v=knyFTActaSA" TargetMode="External"/><Relationship Id="rId18" Type="http://schemas.openxmlformats.org/officeDocument/2006/relationships/hyperlink" Target="https://www.youtube.com/watch?v=2UWQ1kKCJsY" TargetMode="External"/><Relationship Id="rId26" Type="http://schemas.openxmlformats.org/officeDocument/2006/relationships/hyperlink" Target="https://www.youtube.com/watch?v=QpptysGDe1I" TargetMode="External"/><Relationship Id="rId3" Type="http://schemas.openxmlformats.org/officeDocument/2006/relationships/hyperlink" Target="https://www.youtube.com/watch?v=Ljk0OZ_k9o0" TargetMode="External"/><Relationship Id="rId21" Type="http://schemas.openxmlformats.org/officeDocument/2006/relationships/hyperlink" Target="https://www.youtube.com/watch?v=IWkeZj8Kkgk" TargetMode="External"/><Relationship Id="rId34" Type="http://schemas.openxmlformats.org/officeDocument/2006/relationships/printerSettings" Target="../printerSettings/printerSettings1.bin"/><Relationship Id="rId7" Type="http://schemas.openxmlformats.org/officeDocument/2006/relationships/hyperlink" Target="https://www.youtube.com/watch?v=qa8cMKNHNp4" TargetMode="External"/><Relationship Id="rId12" Type="http://schemas.openxmlformats.org/officeDocument/2006/relationships/hyperlink" Target="https://www.youtube.com/watch?v=1MxDJ243zDs" TargetMode="External"/><Relationship Id="rId17" Type="http://schemas.openxmlformats.org/officeDocument/2006/relationships/hyperlink" Target="https://www.youtube.com/watch?v=omO5o-AqQ0M" TargetMode="External"/><Relationship Id="rId25" Type="http://schemas.openxmlformats.org/officeDocument/2006/relationships/hyperlink" Target="https://www.youtube.com/watch?v=upDVx-GhMzE" TargetMode="External"/><Relationship Id="rId33" Type="http://schemas.openxmlformats.org/officeDocument/2006/relationships/hyperlink" Target="https://www.youtube.com/watch?v=66LvzpN6OkM" TargetMode="External"/><Relationship Id="rId2" Type="http://schemas.openxmlformats.org/officeDocument/2006/relationships/hyperlink" Target="https://www.youtube.com/watch?v=XpGG8k03lXE" TargetMode="External"/><Relationship Id="rId16" Type="http://schemas.openxmlformats.org/officeDocument/2006/relationships/hyperlink" Target="https://www.youtube.com/watch?v=e0O4RnVK1as" TargetMode="External"/><Relationship Id="rId20" Type="http://schemas.openxmlformats.org/officeDocument/2006/relationships/hyperlink" Target="https://www.youtube.com/watch?v=nB8Obomck0Y" TargetMode="External"/><Relationship Id="rId29" Type="http://schemas.openxmlformats.org/officeDocument/2006/relationships/hyperlink" Target="https://www.youtube.com/watch?v=NI5Fk3m7a5c" TargetMode="External"/><Relationship Id="rId1" Type="http://schemas.openxmlformats.org/officeDocument/2006/relationships/hyperlink" Target="https://www.tresorsdumonde.fr/palaos/" TargetMode="External"/><Relationship Id="rId6" Type="http://schemas.openxmlformats.org/officeDocument/2006/relationships/hyperlink" Target="https://www.youtube.com/watch?v=OP0q68J7P3I" TargetMode="External"/><Relationship Id="rId11" Type="http://schemas.openxmlformats.org/officeDocument/2006/relationships/hyperlink" Target="https://www.youtube.com/watch?v=QpPQLMTHa8I" TargetMode="External"/><Relationship Id="rId24" Type="http://schemas.openxmlformats.org/officeDocument/2006/relationships/hyperlink" Target="https://www.youtube.com/watch?v=pFj5GNBOjD8" TargetMode="External"/><Relationship Id="rId32" Type="http://schemas.openxmlformats.org/officeDocument/2006/relationships/hyperlink" Target="https://www.youtube.com/watch?v=NVO4U52hoBU" TargetMode="External"/><Relationship Id="rId5" Type="http://schemas.openxmlformats.org/officeDocument/2006/relationships/hyperlink" Target="https://www.youtube.com/watch?v=xTi7Iiq3YBk" TargetMode="External"/><Relationship Id="rId15" Type="http://schemas.openxmlformats.org/officeDocument/2006/relationships/hyperlink" Target="https://www.youtube.com/watch?v=WNJbC2JRxqk" TargetMode="External"/><Relationship Id="rId23" Type="http://schemas.openxmlformats.org/officeDocument/2006/relationships/hyperlink" Target="https://www.youtube.com/watch?v=Y52MgbRajeI" TargetMode="External"/><Relationship Id="rId28" Type="http://schemas.openxmlformats.org/officeDocument/2006/relationships/hyperlink" Target="https://www.youtube.com/watch?v=ODQo-VT46bE" TargetMode="External"/><Relationship Id="rId10" Type="http://schemas.openxmlformats.org/officeDocument/2006/relationships/hyperlink" Target="https://www.youtube.com/watch?v=VP1opmOaYb0" TargetMode="External"/><Relationship Id="rId19" Type="http://schemas.openxmlformats.org/officeDocument/2006/relationships/hyperlink" Target="https://www.youtube.com/watch?v=GPVIcGCPog0" TargetMode="External"/><Relationship Id="rId31" Type="http://schemas.openxmlformats.org/officeDocument/2006/relationships/hyperlink" Target="https://www.facebook.com/reel/684314036499352/?s=ifu" TargetMode="External"/><Relationship Id="rId4" Type="http://schemas.openxmlformats.org/officeDocument/2006/relationships/hyperlink" Target="https://www.youtube.com/watch?v=2Uuigj4Rmjc" TargetMode="External"/><Relationship Id="rId9" Type="http://schemas.openxmlformats.org/officeDocument/2006/relationships/hyperlink" Target="https://www.youtube.com/watch?v=zo_rg8h0Mcg" TargetMode="External"/><Relationship Id="rId14" Type="http://schemas.openxmlformats.org/officeDocument/2006/relationships/hyperlink" Target="https://www.youtube.com/watch?v=kK11X3sddWo" TargetMode="External"/><Relationship Id="rId22" Type="http://schemas.openxmlformats.org/officeDocument/2006/relationships/hyperlink" Target="https://www.youtube.com/watch?v=1iNj2sS_49Y" TargetMode="External"/><Relationship Id="rId27" Type="http://schemas.openxmlformats.org/officeDocument/2006/relationships/hyperlink" Target="https://www.youtube.com/watch?v=fuNOemVNq5Q" TargetMode="External"/><Relationship Id="rId30" Type="http://schemas.openxmlformats.org/officeDocument/2006/relationships/hyperlink" Target="https://www.youtube.com/watch?v=9r8zvQ4o8mg" TargetMode="External"/><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3343-2673-434F-8925-4CA7E28B727F}">
  <dimension ref="A1:BDK419"/>
  <sheetViews>
    <sheetView tabSelected="1" zoomScaleNormal="100" workbookViewId="0">
      <pane ySplit="1" topLeftCell="A387" activePane="bottomLeft" state="frozen"/>
      <selection pane="bottomLeft" activeCell="I392" sqref="I392"/>
    </sheetView>
  </sheetViews>
  <sheetFormatPr baseColWidth="10" defaultRowHeight="12.75" x14ac:dyDescent="0.25"/>
  <cols>
    <col min="1" max="1" width="21.5703125" style="365" customWidth="1"/>
    <col min="2" max="2" width="49.28515625" style="76" customWidth="1"/>
    <col min="3" max="5" width="8.5703125" style="340" customWidth="1"/>
    <col min="6" max="6" width="8.5703125" style="341" customWidth="1"/>
    <col min="7" max="7" width="10.42578125" style="342" customWidth="1"/>
    <col min="8" max="9" width="5.28515625" style="343" customWidth="1"/>
    <col min="10" max="10" width="10.42578125" style="342" customWidth="1"/>
    <col min="11" max="11" width="5.28515625" style="343" customWidth="1"/>
    <col min="12" max="14" width="24.42578125" style="76" customWidth="1"/>
    <col min="15" max="15" width="38.5703125" style="366" customWidth="1"/>
    <col min="16" max="16" width="5.140625" style="342" customWidth="1"/>
    <col min="17" max="18" width="4.5703125" style="342" customWidth="1"/>
    <col min="19" max="19" width="32.85546875" style="76" customWidth="1"/>
    <col min="20" max="20" width="10.42578125" style="76" customWidth="1"/>
    <col min="21" max="21" width="13.85546875" style="76" customWidth="1"/>
    <col min="22" max="25" width="18.28515625" style="76" customWidth="1"/>
    <col min="26" max="26" width="20.28515625" style="76" customWidth="1"/>
    <col min="27" max="16384" width="11.42578125" style="76"/>
  </cols>
  <sheetData>
    <row r="1" spans="1:26" s="8" customFormat="1" ht="108" customHeight="1" thickBot="1" x14ac:dyDescent="0.3">
      <c r="A1" s="2"/>
      <c r="B1" s="3" t="s">
        <v>199</v>
      </c>
      <c r="C1" s="3" t="s">
        <v>257</v>
      </c>
      <c r="D1" s="3" t="s">
        <v>594</v>
      </c>
      <c r="E1" s="3" t="s">
        <v>256</v>
      </c>
      <c r="F1" s="3" t="s">
        <v>272</v>
      </c>
      <c r="G1" s="3" t="s">
        <v>5</v>
      </c>
      <c r="H1" s="4" t="s">
        <v>4</v>
      </c>
      <c r="I1" s="4" t="s">
        <v>3</v>
      </c>
      <c r="J1" s="3" t="s">
        <v>0</v>
      </c>
      <c r="K1" s="4" t="s">
        <v>208</v>
      </c>
      <c r="L1" s="3" t="s">
        <v>258</v>
      </c>
      <c r="M1" s="3" t="s">
        <v>231</v>
      </c>
      <c r="N1" s="3" t="s">
        <v>201</v>
      </c>
      <c r="O1" s="3" t="s">
        <v>450</v>
      </c>
      <c r="P1" s="3" t="s">
        <v>425</v>
      </c>
      <c r="Q1" s="3" t="s">
        <v>427</v>
      </c>
      <c r="R1" s="3" t="s">
        <v>561</v>
      </c>
      <c r="S1" s="3" t="s">
        <v>395</v>
      </c>
      <c r="T1" s="3" t="s">
        <v>204</v>
      </c>
      <c r="U1" s="3" t="s">
        <v>205</v>
      </c>
      <c r="V1" s="5" t="s">
        <v>327</v>
      </c>
      <c r="W1" s="5"/>
      <c r="X1" s="5"/>
      <c r="Y1" s="6"/>
      <c r="Z1" s="7"/>
    </row>
    <row r="2" spans="1:26" s="24" customFormat="1" ht="39.950000000000003" customHeight="1" thickBot="1" x14ac:dyDescent="0.3">
      <c r="A2" s="9"/>
      <c r="B2" s="10"/>
      <c r="C2" s="11"/>
      <c r="D2" s="11"/>
      <c r="E2" s="11"/>
      <c r="F2" s="12"/>
      <c r="G2" s="13">
        <f ca="1">NOW()</f>
        <v>45064.563223611112</v>
      </c>
      <c r="H2" s="14"/>
      <c r="I2" s="14"/>
      <c r="J2" s="15"/>
      <c r="K2" s="16"/>
      <c r="L2" s="17" t="s">
        <v>576</v>
      </c>
      <c r="M2" s="18"/>
      <c r="N2" s="18"/>
      <c r="O2" s="19"/>
      <c r="P2" s="20"/>
      <c r="Q2" s="21"/>
      <c r="R2" s="21"/>
      <c r="S2" s="22"/>
      <c r="T2" s="10"/>
      <c r="U2" s="10"/>
      <c r="V2" s="23" t="s">
        <v>577</v>
      </c>
      <c r="W2" s="23"/>
      <c r="X2" s="23"/>
      <c r="Y2" s="23"/>
      <c r="Z2" s="23"/>
    </row>
    <row r="3" spans="1:26" s="24" customFormat="1" ht="15" customHeight="1" thickBot="1" x14ac:dyDescent="0.3">
      <c r="A3" s="25"/>
      <c r="B3" s="26"/>
      <c r="C3" s="27"/>
      <c r="D3" s="27"/>
      <c r="E3" s="27"/>
      <c r="F3" s="26"/>
      <c r="G3" s="28"/>
      <c r="H3" s="29"/>
      <c r="I3" s="29"/>
      <c r="J3" s="28"/>
      <c r="K3" s="30"/>
      <c r="L3" s="31"/>
      <c r="M3" s="22"/>
      <c r="N3" s="22"/>
      <c r="O3" s="32"/>
      <c r="P3" s="33"/>
      <c r="Q3" s="33"/>
      <c r="R3" s="33"/>
      <c r="S3" s="34"/>
      <c r="T3" s="35"/>
      <c r="U3" s="35"/>
      <c r="V3" s="25" t="s">
        <v>287</v>
      </c>
      <c r="W3" s="25" t="s">
        <v>300</v>
      </c>
      <c r="X3" s="25" t="s">
        <v>301</v>
      </c>
      <c r="Y3" s="25" t="s">
        <v>302</v>
      </c>
      <c r="Z3" s="25" t="s">
        <v>556</v>
      </c>
    </row>
    <row r="4" spans="1:26" s="49" customFormat="1" ht="15" customHeight="1" thickBot="1" x14ac:dyDescent="0.3">
      <c r="A4" s="36" t="s">
        <v>42</v>
      </c>
      <c r="B4" s="37" t="s">
        <v>288</v>
      </c>
      <c r="C4" s="38"/>
      <c r="D4" s="38"/>
      <c r="E4" s="38"/>
      <c r="F4" s="39"/>
      <c r="G4" s="40">
        <f>SUM(J4)-I4</f>
        <v>46709</v>
      </c>
      <c r="H4" s="41"/>
      <c r="I4" s="367">
        <v>720</v>
      </c>
      <c r="J4" s="42">
        <f>SUM(G6)-H5</f>
        <v>47429</v>
      </c>
      <c r="K4" s="43">
        <f>SUM(K5)-I4</f>
        <v>-865</v>
      </c>
      <c r="L4" s="44" t="str">
        <f ca="1">DATEDIF(G2,G4,"y")&amp;" an"&amp;IF(DATEDIF(G2,G4,"y")&gt;1,
"s, ",", ")&amp;DATEDIF(G2,G4,"ym")&amp;" mois, "&amp;DATEDIF(G2,G4,"md")&amp;" jour"&amp;IF(DATEDIF(G2,G4,"md")&gt;1,"s","")</f>
        <v>4 ans, 6 mois, 0 jour</v>
      </c>
      <c r="M4" s="45" t="s">
        <v>585</v>
      </c>
      <c r="N4" s="46"/>
      <c r="O4" s="47"/>
      <c r="P4" s="48"/>
      <c r="Q4" s="48"/>
      <c r="R4" s="48"/>
      <c r="S4" s="46"/>
      <c r="T4" s="46"/>
      <c r="U4" s="46"/>
      <c r="V4" s="46"/>
      <c r="W4" s="35"/>
      <c r="X4" s="35"/>
      <c r="Y4" s="35"/>
      <c r="Z4" s="35"/>
    </row>
    <row r="5" spans="1:26" s="49" customFormat="1" ht="15" customHeight="1" x14ac:dyDescent="0.25">
      <c r="A5" s="50"/>
      <c r="B5" s="51"/>
      <c r="C5" s="52"/>
      <c r="D5" s="52"/>
      <c r="E5" s="52"/>
      <c r="F5" s="53"/>
      <c r="G5" s="54"/>
      <c r="H5" s="368">
        <v>0</v>
      </c>
      <c r="I5" s="55"/>
      <c r="J5" s="54"/>
      <c r="K5" s="43">
        <f>SUM(K6)-H5</f>
        <v>-145</v>
      </c>
      <c r="L5" s="51"/>
      <c r="M5" s="56"/>
      <c r="N5" s="46"/>
      <c r="O5" s="57"/>
      <c r="P5" s="48"/>
      <c r="Q5" s="48"/>
      <c r="R5" s="48"/>
      <c r="S5" s="46"/>
      <c r="T5" s="46"/>
      <c r="U5" s="46"/>
      <c r="V5" s="35"/>
      <c r="W5" s="35"/>
      <c r="X5" s="35"/>
      <c r="Y5" s="35"/>
      <c r="Z5" s="35"/>
    </row>
    <row r="6" spans="1:26" s="49" customFormat="1" ht="15" customHeight="1" x14ac:dyDescent="0.25">
      <c r="A6" s="50"/>
      <c r="B6" s="58" t="s">
        <v>314</v>
      </c>
      <c r="C6" s="48"/>
      <c r="D6" s="48"/>
      <c r="E6" s="48"/>
      <c r="F6" s="46"/>
      <c r="G6" s="59">
        <f>SUM(J6)-I6</f>
        <v>47429</v>
      </c>
      <c r="H6" s="43"/>
      <c r="I6" s="369">
        <v>90</v>
      </c>
      <c r="J6" s="59">
        <f>SUM(G8)-H7</f>
        <v>47519</v>
      </c>
      <c r="K6" s="43">
        <f>SUM(K7)-I6</f>
        <v>-145</v>
      </c>
      <c r="L6" s="58"/>
      <c r="M6" s="56"/>
      <c r="N6" s="58" t="s">
        <v>384</v>
      </c>
      <c r="O6" s="57"/>
      <c r="P6" s="60"/>
      <c r="Q6" s="60"/>
      <c r="R6" s="60"/>
      <c r="S6" s="58"/>
      <c r="T6" s="58" t="s">
        <v>207</v>
      </c>
      <c r="U6" s="46"/>
      <c r="V6" s="35"/>
      <c r="W6" s="35"/>
      <c r="X6" s="35"/>
      <c r="Y6" s="35"/>
      <c r="Z6" s="35"/>
    </row>
    <row r="7" spans="1:26" s="49" customFormat="1" ht="15" customHeight="1" x14ac:dyDescent="0.25">
      <c r="A7" s="50"/>
      <c r="B7" s="58"/>
      <c r="C7" s="48"/>
      <c r="D7" s="48"/>
      <c r="E7" s="48"/>
      <c r="F7" s="46"/>
      <c r="G7" s="59"/>
      <c r="H7" s="369">
        <v>10</v>
      </c>
      <c r="I7" s="43"/>
      <c r="J7" s="59"/>
      <c r="K7" s="43">
        <f>SUM(K8)-H7</f>
        <v>-55</v>
      </c>
      <c r="L7" s="58"/>
      <c r="M7" s="56"/>
      <c r="N7" s="58"/>
      <c r="O7" s="57"/>
      <c r="P7" s="60"/>
      <c r="Q7" s="60"/>
      <c r="R7" s="60"/>
      <c r="S7" s="58"/>
      <c r="T7" s="58"/>
      <c r="U7" s="46"/>
      <c r="V7" s="35"/>
      <c r="W7" s="35"/>
      <c r="X7" s="35"/>
      <c r="Y7" s="35"/>
      <c r="Z7" s="35"/>
    </row>
    <row r="8" spans="1:26" s="49" customFormat="1" ht="15" customHeight="1" thickBot="1" x14ac:dyDescent="0.3">
      <c r="A8" s="50"/>
      <c r="B8" s="58" t="s">
        <v>313</v>
      </c>
      <c r="C8" s="48"/>
      <c r="D8" s="48"/>
      <c r="E8" s="48"/>
      <c r="F8" s="46"/>
      <c r="G8" s="59">
        <f>SUM(J8)-I8</f>
        <v>47529</v>
      </c>
      <c r="H8" s="43"/>
      <c r="I8" s="369">
        <v>45</v>
      </c>
      <c r="J8" s="59">
        <f>SUM(G11)-H10</f>
        <v>47574</v>
      </c>
      <c r="K8" s="43">
        <f>SUM(K10)-I8</f>
        <v>-45</v>
      </c>
      <c r="L8" s="58"/>
      <c r="M8" s="61"/>
      <c r="N8" s="58" t="s">
        <v>383</v>
      </c>
      <c r="O8" s="62"/>
      <c r="P8" s="60"/>
      <c r="Q8" s="60"/>
      <c r="R8" s="60"/>
      <c r="S8" s="58"/>
      <c r="T8" s="58"/>
      <c r="U8" s="46"/>
      <c r="V8" s="35"/>
      <c r="W8" s="35"/>
      <c r="X8" s="35"/>
      <c r="Y8" s="35"/>
      <c r="Z8" s="35"/>
    </row>
    <row r="9" spans="1:26" ht="15" customHeight="1" thickBot="1" x14ac:dyDescent="0.3">
      <c r="A9" s="63" t="s">
        <v>375</v>
      </c>
      <c r="B9" s="64"/>
      <c r="C9" s="65"/>
      <c r="D9" s="65"/>
      <c r="E9" s="65"/>
      <c r="F9" s="66"/>
      <c r="G9" s="67"/>
      <c r="H9" s="68"/>
      <c r="I9" s="69"/>
      <c r="J9" s="70"/>
      <c r="K9" s="68"/>
      <c r="L9" s="66"/>
      <c r="M9" s="66"/>
      <c r="N9" s="71"/>
      <c r="O9" s="72"/>
      <c r="P9" s="73"/>
      <c r="Q9" s="73"/>
      <c r="R9" s="73"/>
      <c r="S9" s="71"/>
      <c r="T9" s="71"/>
      <c r="U9" s="71"/>
      <c r="V9" s="74"/>
      <c r="W9" s="74"/>
      <c r="X9" s="74"/>
      <c r="Y9" s="74"/>
      <c r="Z9" s="75"/>
    </row>
    <row r="10" spans="1:26" s="49" customFormat="1" ht="15" customHeight="1" thickBot="1" x14ac:dyDescent="0.3">
      <c r="A10" s="77"/>
      <c r="B10" s="78"/>
      <c r="C10" s="79"/>
      <c r="D10" s="79"/>
      <c r="E10" s="79"/>
      <c r="F10" s="80"/>
      <c r="G10" s="81"/>
      <c r="H10" s="370">
        <v>0</v>
      </c>
      <c r="I10" s="82"/>
      <c r="J10" s="79"/>
      <c r="K10" s="43">
        <f>SUM(K11)-H10</f>
        <v>0</v>
      </c>
      <c r="L10" s="80"/>
      <c r="M10" s="46"/>
      <c r="N10" s="58"/>
      <c r="O10" s="83"/>
      <c r="P10" s="60"/>
      <c r="Q10" s="60"/>
      <c r="R10" s="60"/>
      <c r="S10" s="58"/>
      <c r="T10" s="58"/>
      <c r="U10" s="46"/>
      <c r="V10" s="22"/>
      <c r="W10" s="35"/>
      <c r="X10" s="35"/>
      <c r="Y10" s="35"/>
      <c r="Z10" s="35"/>
    </row>
    <row r="11" spans="1:26" ht="15" customHeight="1" thickBot="1" x14ac:dyDescent="0.3">
      <c r="A11" s="84" t="s">
        <v>42</v>
      </c>
      <c r="B11" s="85" t="s">
        <v>219</v>
      </c>
      <c r="C11" s="86"/>
      <c r="D11" s="87" t="s">
        <v>587</v>
      </c>
      <c r="E11" s="86"/>
      <c r="F11" s="88"/>
      <c r="G11" s="40">
        <f>SUM(J11)-I11</f>
        <v>47574</v>
      </c>
      <c r="H11" s="41"/>
      <c r="I11" s="371">
        <v>0</v>
      </c>
      <c r="J11" s="372">
        <v>47574</v>
      </c>
      <c r="K11" s="43">
        <v>0</v>
      </c>
      <c r="L11" s="89" t="str">
        <f ca="1">DATEDIF(G2,G6,"y")&amp;" an"&amp;IF(DATEDIF(G2,G6,"y")&gt;1,
"s, ",", ")&amp;DATEDIF(G2,G6,"ym")&amp;" mois, "&amp;DATEDIF(G2,G6,"md")&amp;" jour"&amp;IF(DATEDIF(G2,G6,"md")&gt;1,"s","")</f>
        <v>6 ans, 5 mois, 20 jours</v>
      </c>
      <c r="M11" s="90"/>
      <c r="N11" s="58" t="s">
        <v>214</v>
      </c>
      <c r="O11" s="83"/>
      <c r="P11" s="60"/>
      <c r="Q11" s="60"/>
      <c r="R11" s="60" t="s">
        <v>434</v>
      </c>
      <c r="S11" s="58"/>
      <c r="T11" s="58"/>
      <c r="U11" s="58"/>
      <c r="V11" s="22"/>
      <c r="W11" s="34"/>
      <c r="X11" s="34"/>
      <c r="Y11" s="34"/>
      <c r="Z11" s="34"/>
    </row>
    <row r="12" spans="1:26" ht="24.95" customHeight="1" x14ac:dyDescent="0.25">
      <c r="A12" s="91"/>
      <c r="B12" s="51"/>
      <c r="C12" s="92"/>
      <c r="D12" s="93"/>
      <c r="E12" s="92"/>
      <c r="F12" s="94"/>
      <c r="G12" s="95"/>
      <c r="H12" s="368">
        <v>2</v>
      </c>
      <c r="I12" s="55"/>
      <c r="J12" s="95"/>
      <c r="K12" s="55">
        <f>SUM(K11)+H12</f>
        <v>2</v>
      </c>
      <c r="L12" s="51"/>
      <c r="M12" s="51"/>
      <c r="N12" s="51" t="s">
        <v>446</v>
      </c>
      <c r="O12" s="96"/>
      <c r="P12" s="95"/>
      <c r="Q12" s="95"/>
      <c r="R12" s="95"/>
      <c r="S12" s="51" t="s">
        <v>463</v>
      </c>
      <c r="T12" s="51"/>
      <c r="U12" s="51"/>
      <c r="V12" s="22"/>
      <c r="W12" s="22"/>
      <c r="X12" s="22"/>
      <c r="Y12" s="22"/>
      <c r="Z12" s="22"/>
    </row>
    <row r="13" spans="1:26" ht="15" customHeight="1" x14ac:dyDescent="0.25">
      <c r="A13" s="84" t="s">
        <v>43</v>
      </c>
      <c r="B13" s="58" t="s">
        <v>216</v>
      </c>
      <c r="C13" s="97"/>
      <c r="D13" s="93"/>
      <c r="E13" s="97"/>
      <c r="F13" s="98"/>
      <c r="G13" s="99">
        <f>SUM(J11)+H12</f>
        <v>47576</v>
      </c>
      <c r="H13" s="100"/>
      <c r="I13" s="373">
        <v>3</v>
      </c>
      <c r="J13" s="99">
        <f>SUM(G13)+I13</f>
        <v>47579</v>
      </c>
      <c r="K13" s="43">
        <f>SUM(K12)+I13</f>
        <v>5</v>
      </c>
      <c r="L13" s="58"/>
      <c r="M13" s="58"/>
      <c r="N13" s="58"/>
      <c r="O13" s="83"/>
      <c r="P13" s="60"/>
      <c r="Q13" s="101"/>
      <c r="R13" s="60" t="s">
        <v>434</v>
      </c>
      <c r="S13" s="58"/>
      <c r="T13" s="58"/>
      <c r="U13" s="58"/>
      <c r="V13" s="34"/>
      <c r="W13" s="34"/>
      <c r="X13" s="34"/>
      <c r="Y13" s="34"/>
      <c r="Z13" s="34"/>
    </row>
    <row r="14" spans="1:26" ht="15" customHeight="1" x14ac:dyDescent="0.25">
      <c r="A14" s="102"/>
      <c r="B14" s="58"/>
      <c r="C14" s="97"/>
      <c r="D14" s="93"/>
      <c r="E14" s="97"/>
      <c r="F14" s="98"/>
      <c r="G14" s="33"/>
      <c r="H14" s="373">
        <v>2</v>
      </c>
      <c r="I14" s="100"/>
      <c r="J14" s="33"/>
      <c r="K14" s="43">
        <f>SUM(K13)+H14</f>
        <v>7</v>
      </c>
      <c r="L14" s="58"/>
      <c r="M14" s="58"/>
      <c r="N14" s="58"/>
      <c r="O14" s="83"/>
      <c r="P14" s="60"/>
      <c r="Q14" s="60"/>
      <c r="R14" s="60"/>
      <c r="S14" s="58"/>
      <c r="T14" s="58"/>
      <c r="U14" s="58"/>
      <c r="V14" s="34"/>
      <c r="W14" s="34"/>
      <c r="X14" s="34"/>
      <c r="Y14" s="34"/>
      <c r="Z14" s="34"/>
    </row>
    <row r="15" spans="1:26" ht="15" customHeight="1" x14ac:dyDescent="0.25">
      <c r="A15" s="103" t="s">
        <v>44</v>
      </c>
      <c r="B15" s="58" t="s">
        <v>294</v>
      </c>
      <c r="C15" s="97"/>
      <c r="D15" s="93"/>
      <c r="E15" s="97"/>
      <c r="F15" s="98"/>
      <c r="G15" s="104">
        <f>SUM(J13)+H14</f>
        <v>47581</v>
      </c>
      <c r="H15" s="105"/>
      <c r="I15" s="374">
        <v>10</v>
      </c>
      <c r="J15" s="104">
        <f>SUM(G15)+I15</f>
        <v>47591</v>
      </c>
      <c r="K15" s="106">
        <f>SUM(K14)+I15</f>
        <v>17</v>
      </c>
      <c r="L15" s="107"/>
      <c r="M15" s="107"/>
      <c r="N15" s="108" t="s">
        <v>655</v>
      </c>
      <c r="O15" s="109" t="s">
        <v>605</v>
      </c>
      <c r="P15" s="101"/>
      <c r="Q15" s="60"/>
      <c r="R15" s="60" t="s">
        <v>434</v>
      </c>
      <c r="S15" s="58" t="s">
        <v>486</v>
      </c>
      <c r="T15" s="58"/>
      <c r="U15" s="58"/>
      <c r="V15" s="34"/>
      <c r="W15" s="34"/>
      <c r="X15" s="34"/>
      <c r="Y15" s="34"/>
      <c r="Z15" s="34"/>
    </row>
    <row r="16" spans="1:26" ht="15" customHeight="1" x14ac:dyDescent="0.25">
      <c r="A16" s="50"/>
      <c r="B16" s="58" t="s">
        <v>293</v>
      </c>
      <c r="C16" s="97"/>
      <c r="D16" s="93"/>
      <c r="E16" s="97"/>
      <c r="F16" s="98"/>
      <c r="G16" s="110"/>
      <c r="H16" s="111"/>
      <c r="I16" s="375"/>
      <c r="J16" s="110"/>
      <c r="K16" s="106"/>
      <c r="L16" s="112"/>
      <c r="M16" s="112"/>
      <c r="N16" s="113"/>
      <c r="O16" s="114"/>
      <c r="P16" s="101"/>
      <c r="Q16" s="60"/>
      <c r="R16" s="60" t="s">
        <v>434</v>
      </c>
      <c r="S16" s="58" t="s">
        <v>487</v>
      </c>
      <c r="T16" s="58"/>
      <c r="U16" s="58"/>
      <c r="V16" s="34"/>
      <c r="W16" s="34"/>
      <c r="X16" s="34"/>
      <c r="Y16" s="34"/>
      <c r="Z16" s="34"/>
    </row>
    <row r="17" spans="1:26" ht="15" customHeight="1" thickBot="1" x14ac:dyDescent="0.3">
      <c r="A17" s="115"/>
      <c r="B17" s="58" t="s">
        <v>1</v>
      </c>
      <c r="C17" s="97"/>
      <c r="D17" s="93"/>
      <c r="E17" s="116" t="s">
        <v>292</v>
      </c>
      <c r="F17" s="98"/>
      <c r="G17" s="117"/>
      <c r="H17" s="118"/>
      <c r="I17" s="376"/>
      <c r="J17" s="117"/>
      <c r="K17" s="106"/>
      <c r="L17" s="119"/>
      <c r="M17" s="119"/>
      <c r="N17" s="120"/>
      <c r="O17" s="121"/>
      <c r="P17" s="101"/>
      <c r="Q17" s="60"/>
      <c r="R17" s="60"/>
      <c r="S17" s="58"/>
      <c r="T17" s="58"/>
      <c r="U17" s="58"/>
      <c r="V17" s="34"/>
      <c r="W17" s="34"/>
      <c r="X17" s="34"/>
      <c r="Y17" s="34"/>
      <c r="Z17" s="34"/>
    </row>
    <row r="18" spans="1:26" ht="15" customHeight="1" thickBot="1" x14ac:dyDescent="0.3">
      <c r="A18" s="63" t="s">
        <v>363</v>
      </c>
      <c r="B18" s="64"/>
      <c r="C18" s="122"/>
      <c r="D18" s="93"/>
      <c r="E18" s="123"/>
      <c r="F18" s="66"/>
      <c r="G18" s="124"/>
      <c r="H18" s="125"/>
      <c r="I18" s="125"/>
      <c r="J18" s="124"/>
      <c r="K18" s="68"/>
      <c r="L18" s="71"/>
      <c r="M18" s="71"/>
      <c r="N18" s="71"/>
      <c r="O18" s="72"/>
      <c r="P18" s="73"/>
      <c r="Q18" s="73"/>
      <c r="R18" s="73"/>
      <c r="S18" s="71"/>
      <c r="T18" s="71"/>
      <c r="U18" s="71"/>
      <c r="V18" s="74"/>
      <c r="W18" s="74"/>
      <c r="X18" s="74"/>
      <c r="Y18" s="74"/>
      <c r="Z18" s="75"/>
    </row>
    <row r="19" spans="1:26" ht="15" customHeight="1" x14ac:dyDescent="0.25">
      <c r="A19" s="91"/>
      <c r="B19" s="51"/>
      <c r="C19" s="92"/>
      <c r="D19" s="93"/>
      <c r="E19" s="123"/>
      <c r="F19" s="94"/>
      <c r="G19" s="21"/>
      <c r="H19" s="377">
        <v>1</v>
      </c>
      <c r="I19" s="126"/>
      <c r="J19" s="21"/>
      <c r="K19" s="55">
        <f>SUM(K15)+H19</f>
        <v>18</v>
      </c>
      <c r="L19" s="51"/>
      <c r="M19" s="51"/>
      <c r="N19" s="51"/>
      <c r="O19" s="96"/>
      <c r="P19" s="95"/>
      <c r="Q19" s="95"/>
      <c r="R19" s="95"/>
      <c r="S19" s="51"/>
      <c r="T19" s="51"/>
      <c r="U19" s="51"/>
      <c r="V19" s="22"/>
      <c r="W19" s="22"/>
      <c r="X19" s="22"/>
      <c r="Y19" s="22"/>
      <c r="Z19" s="22"/>
    </row>
    <row r="20" spans="1:26" ht="15" customHeight="1" x14ac:dyDescent="0.25">
      <c r="A20" s="103" t="s">
        <v>43</v>
      </c>
      <c r="B20" s="58" t="s">
        <v>391</v>
      </c>
      <c r="C20" s="97"/>
      <c r="D20" s="93"/>
      <c r="E20" s="123"/>
      <c r="F20" s="98"/>
      <c r="G20" s="104">
        <f>SUM(J15)+H19</f>
        <v>47592</v>
      </c>
      <c r="H20" s="105"/>
      <c r="I20" s="374">
        <v>40</v>
      </c>
      <c r="J20" s="104">
        <f>SUM(G20)+I20</f>
        <v>47632</v>
      </c>
      <c r="K20" s="106">
        <f>SUM(K19)+I20</f>
        <v>58</v>
      </c>
      <c r="L20" s="107"/>
      <c r="M20" s="107"/>
      <c r="N20" s="58"/>
      <c r="O20" s="83"/>
      <c r="P20" s="101"/>
      <c r="Q20" s="60"/>
      <c r="R20" s="60" t="s">
        <v>434</v>
      </c>
      <c r="S20" s="58" t="s">
        <v>488</v>
      </c>
      <c r="T20" s="58"/>
      <c r="U20" s="58"/>
      <c r="V20" s="34"/>
      <c r="W20" s="34"/>
      <c r="X20" s="34"/>
      <c r="Y20" s="34"/>
      <c r="Z20" s="34"/>
    </row>
    <row r="21" spans="1:26" ht="15" customHeight="1" x14ac:dyDescent="0.25">
      <c r="A21" s="50"/>
      <c r="B21" s="58" t="s">
        <v>2</v>
      </c>
      <c r="C21" s="97"/>
      <c r="D21" s="93"/>
      <c r="E21" s="123"/>
      <c r="F21" s="98"/>
      <c r="G21" s="110"/>
      <c r="H21" s="111"/>
      <c r="I21" s="375"/>
      <c r="J21" s="110"/>
      <c r="K21" s="106"/>
      <c r="L21" s="112"/>
      <c r="M21" s="112"/>
      <c r="N21" s="58" t="s">
        <v>214</v>
      </c>
      <c r="O21" s="109" t="s">
        <v>570</v>
      </c>
      <c r="P21" s="101"/>
      <c r="Q21" s="60"/>
      <c r="R21" s="60" t="s">
        <v>434</v>
      </c>
      <c r="S21" s="58" t="s">
        <v>489</v>
      </c>
      <c r="T21" s="58"/>
      <c r="U21" s="58"/>
      <c r="V21" s="34"/>
      <c r="W21" s="34"/>
      <c r="X21" s="34"/>
      <c r="Y21" s="34"/>
      <c r="Z21" s="34"/>
    </row>
    <row r="22" spans="1:26" ht="15" customHeight="1" x14ac:dyDescent="0.25">
      <c r="A22" s="50"/>
      <c r="B22" s="58" t="s">
        <v>6</v>
      </c>
      <c r="C22" s="97"/>
      <c r="D22" s="93"/>
      <c r="E22" s="127"/>
      <c r="F22" s="98"/>
      <c r="G22" s="110"/>
      <c r="H22" s="111"/>
      <c r="I22" s="375"/>
      <c r="J22" s="110"/>
      <c r="K22" s="106"/>
      <c r="L22" s="112"/>
      <c r="M22" s="112"/>
      <c r="N22" s="58"/>
      <c r="O22" s="114"/>
      <c r="P22" s="101"/>
      <c r="Q22" s="60"/>
      <c r="R22" s="60"/>
      <c r="S22" s="58" t="s">
        <v>490</v>
      </c>
      <c r="T22" s="58"/>
      <c r="U22" s="58"/>
      <c r="V22" s="34"/>
      <c r="W22" s="34"/>
      <c r="X22" s="34"/>
      <c r="Y22" s="34"/>
      <c r="Z22" s="34"/>
    </row>
    <row r="23" spans="1:26" ht="15" customHeight="1" x14ac:dyDescent="0.25">
      <c r="A23" s="50"/>
      <c r="B23" s="58" t="s">
        <v>7</v>
      </c>
      <c r="C23" s="97"/>
      <c r="D23" s="93"/>
      <c r="E23" s="97"/>
      <c r="F23" s="98"/>
      <c r="G23" s="110"/>
      <c r="H23" s="111"/>
      <c r="I23" s="375"/>
      <c r="J23" s="110"/>
      <c r="K23" s="106"/>
      <c r="L23" s="112"/>
      <c r="M23" s="112"/>
      <c r="N23" s="58"/>
      <c r="O23" s="114"/>
      <c r="P23" s="101"/>
      <c r="Q23" s="60"/>
      <c r="R23" s="60" t="s">
        <v>434</v>
      </c>
      <c r="S23" s="58" t="s">
        <v>491</v>
      </c>
      <c r="T23" s="58"/>
      <c r="U23" s="58"/>
      <c r="V23" s="34"/>
      <c r="W23" s="34"/>
      <c r="X23" s="34"/>
      <c r="Y23" s="34"/>
      <c r="Z23" s="34"/>
    </row>
    <row r="24" spans="1:26" ht="15" customHeight="1" x14ac:dyDescent="0.25">
      <c r="A24" s="50"/>
      <c r="B24" s="58" t="s">
        <v>8</v>
      </c>
      <c r="C24" s="97"/>
      <c r="D24" s="93"/>
      <c r="E24" s="97"/>
      <c r="F24" s="98"/>
      <c r="G24" s="110"/>
      <c r="H24" s="111"/>
      <c r="I24" s="375"/>
      <c r="J24" s="110"/>
      <c r="K24" s="106"/>
      <c r="L24" s="112"/>
      <c r="M24" s="112"/>
      <c r="N24" s="58"/>
      <c r="O24" s="114"/>
      <c r="P24" s="60"/>
      <c r="Q24" s="101"/>
      <c r="R24" s="60" t="s">
        <v>434</v>
      </c>
      <c r="S24" s="58"/>
      <c r="T24" s="58"/>
      <c r="U24" s="58"/>
      <c r="V24" s="34"/>
      <c r="W24" s="34"/>
      <c r="X24" s="34"/>
      <c r="Y24" s="34"/>
      <c r="Z24" s="34"/>
    </row>
    <row r="25" spans="1:26" ht="15" customHeight="1" x14ac:dyDescent="0.25">
      <c r="A25" s="115"/>
      <c r="B25" s="58" t="s">
        <v>9</v>
      </c>
      <c r="C25" s="97"/>
      <c r="D25" s="93"/>
      <c r="E25" s="97"/>
      <c r="F25" s="98"/>
      <c r="G25" s="117"/>
      <c r="H25" s="118"/>
      <c r="I25" s="376"/>
      <c r="J25" s="117"/>
      <c r="K25" s="106"/>
      <c r="L25" s="128"/>
      <c r="M25" s="128"/>
      <c r="N25" s="58"/>
      <c r="O25" s="129"/>
      <c r="P25" s="101"/>
      <c r="Q25" s="60"/>
      <c r="R25" s="60" t="s">
        <v>434</v>
      </c>
      <c r="S25" s="58" t="s">
        <v>492</v>
      </c>
      <c r="T25" s="58"/>
      <c r="U25" s="58"/>
      <c r="V25" s="34"/>
      <c r="W25" s="34"/>
      <c r="X25" s="34"/>
      <c r="Y25" s="34"/>
      <c r="Z25" s="34"/>
    </row>
    <row r="26" spans="1:26" ht="15" customHeight="1" x14ac:dyDescent="0.25">
      <c r="A26" s="102"/>
      <c r="B26" s="58"/>
      <c r="C26" s="97"/>
      <c r="D26" s="93"/>
      <c r="E26" s="97"/>
      <c r="F26" s="98"/>
      <c r="G26" s="33"/>
      <c r="H26" s="373">
        <v>2</v>
      </c>
      <c r="I26" s="100"/>
      <c r="J26" s="33"/>
      <c r="K26" s="43">
        <f>SUM(K20)+H26</f>
        <v>60</v>
      </c>
      <c r="L26" s="58"/>
      <c r="M26" s="58"/>
      <c r="N26" s="58"/>
      <c r="O26" s="83"/>
      <c r="P26" s="60"/>
      <c r="Q26" s="60"/>
      <c r="R26" s="60"/>
      <c r="S26" s="58"/>
      <c r="T26" s="58"/>
      <c r="U26" s="58"/>
      <c r="V26" s="34"/>
      <c r="W26" s="34"/>
      <c r="X26" s="34"/>
      <c r="Y26" s="34"/>
      <c r="Z26" s="34"/>
    </row>
    <row r="27" spans="1:26" ht="15" customHeight="1" x14ac:dyDescent="0.25">
      <c r="A27" s="130" t="s">
        <v>42</v>
      </c>
      <c r="B27" s="58" t="s">
        <v>10</v>
      </c>
      <c r="C27" s="97"/>
      <c r="D27" s="131"/>
      <c r="E27" s="97"/>
      <c r="F27" s="98"/>
      <c r="G27" s="99">
        <f>SUM(J20)+H26</f>
        <v>47634</v>
      </c>
      <c r="H27" s="100"/>
      <c r="I27" s="373">
        <v>3</v>
      </c>
      <c r="J27" s="99">
        <f>SUM(G27)+I27</f>
        <v>47637</v>
      </c>
      <c r="K27" s="55">
        <f>SUM(K26)+I27</f>
        <v>63</v>
      </c>
      <c r="L27" s="58"/>
      <c r="M27" s="58"/>
      <c r="N27" s="58"/>
      <c r="O27" s="83"/>
      <c r="P27" s="95"/>
      <c r="Q27" s="95"/>
      <c r="R27" s="95" t="s">
        <v>434</v>
      </c>
      <c r="S27" s="58"/>
      <c r="T27" s="58"/>
      <c r="U27" s="58"/>
      <c r="V27" s="34"/>
      <c r="W27" s="34"/>
      <c r="X27" s="34"/>
      <c r="Y27" s="34"/>
      <c r="Z27" s="34"/>
    </row>
    <row r="28" spans="1:26" ht="15" customHeight="1" x14ac:dyDescent="0.25">
      <c r="A28" s="102"/>
      <c r="B28" s="58"/>
      <c r="C28" s="97"/>
      <c r="D28" s="132" t="s">
        <v>588</v>
      </c>
      <c r="E28" s="97"/>
      <c r="F28" s="98"/>
      <c r="G28" s="99"/>
      <c r="H28" s="373">
        <v>4</v>
      </c>
      <c r="I28" s="100"/>
      <c r="J28" s="99"/>
      <c r="K28" s="43">
        <f>SUM(K27)+H28</f>
        <v>67</v>
      </c>
      <c r="L28" s="58"/>
      <c r="M28" s="58"/>
      <c r="N28" s="58"/>
      <c r="O28" s="83"/>
      <c r="P28" s="60"/>
      <c r="Q28" s="60"/>
      <c r="R28" s="60"/>
      <c r="S28" s="58"/>
      <c r="T28" s="58"/>
      <c r="U28" s="58"/>
      <c r="V28" s="34"/>
      <c r="W28" s="34"/>
      <c r="X28" s="34"/>
      <c r="Y28" s="34"/>
      <c r="Z28" s="34"/>
    </row>
    <row r="29" spans="1:26" ht="15" customHeight="1" x14ac:dyDescent="0.25">
      <c r="A29" s="133" t="s">
        <v>45</v>
      </c>
      <c r="B29" s="58" t="s">
        <v>359</v>
      </c>
      <c r="C29" s="97"/>
      <c r="D29" s="134"/>
      <c r="E29" s="97"/>
      <c r="F29" s="98"/>
      <c r="G29" s="104">
        <f>SUM(J27)+H28</f>
        <v>47641</v>
      </c>
      <c r="H29" s="135"/>
      <c r="I29" s="378">
        <v>5</v>
      </c>
      <c r="J29" s="104">
        <f>SUM(G29)+I29</f>
        <v>47646</v>
      </c>
      <c r="K29" s="136">
        <f>SUM(K28)+I29</f>
        <v>72</v>
      </c>
      <c r="L29" s="107"/>
      <c r="M29" s="107"/>
      <c r="N29" s="58"/>
      <c r="O29" s="137"/>
      <c r="P29" s="138" t="s">
        <v>426</v>
      </c>
      <c r="Q29" s="101"/>
      <c r="R29" s="60"/>
      <c r="S29" s="58"/>
      <c r="T29" s="58"/>
      <c r="U29" s="58"/>
      <c r="V29" s="34"/>
      <c r="W29" s="34"/>
      <c r="X29" s="34"/>
      <c r="Y29" s="34"/>
      <c r="Z29" s="34"/>
    </row>
    <row r="30" spans="1:26" ht="15" customHeight="1" x14ac:dyDescent="0.25">
      <c r="A30" s="133"/>
      <c r="B30" s="58" t="s">
        <v>328</v>
      </c>
      <c r="C30" s="97"/>
      <c r="D30" s="134"/>
      <c r="E30" s="97"/>
      <c r="F30" s="98"/>
      <c r="G30" s="117"/>
      <c r="H30" s="135"/>
      <c r="I30" s="378"/>
      <c r="J30" s="117"/>
      <c r="K30" s="139"/>
      <c r="L30" s="128"/>
      <c r="M30" s="128"/>
      <c r="N30" s="58"/>
      <c r="O30" s="140"/>
      <c r="P30" s="141"/>
      <c r="Q30" s="60"/>
      <c r="R30" s="60"/>
      <c r="S30" s="58" t="s">
        <v>493</v>
      </c>
      <c r="T30" s="58"/>
      <c r="U30" s="58"/>
      <c r="V30" s="34"/>
      <c r="W30" s="34"/>
      <c r="X30" s="34"/>
      <c r="Y30" s="34"/>
      <c r="Z30" s="34"/>
    </row>
    <row r="31" spans="1:26" ht="15" customHeight="1" x14ac:dyDescent="0.25">
      <c r="A31" s="102"/>
      <c r="B31" s="58"/>
      <c r="C31" s="97"/>
      <c r="D31" s="134"/>
      <c r="E31" s="97"/>
      <c r="F31" s="98"/>
      <c r="G31" s="99"/>
      <c r="H31" s="373">
        <v>1</v>
      </c>
      <c r="I31" s="100"/>
      <c r="J31" s="99"/>
      <c r="K31" s="43">
        <f>SUM(K29)+H31</f>
        <v>73</v>
      </c>
      <c r="L31" s="58"/>
      <c r="M31" s="58"/>
      <c r="N31" s="58"/>
      <c r="O31" s="83"/>
      <c r="P31" s="60"/>
      <c r="Q31" s="60"/>
      <c r="R31" s="60"/>
      <c r="S31" s="58"/>
      <c r="T31" s="58"/>
      <c r="U31" s="58"/>
      <c r="V31" s="34"/>
      <c r="W31" s="34"/>
      <c r="X31" s="34"/>
      <c r="Y31" s="34"/>
      <c r="Z31" s="34"/>
    </row>
    <row r="32" spans="1:26" ht="24.95" customHeight="1" x14ac:dyDescent="0.25">
      <c r="A32" s="84" t="s">
        <v>42</v>
      </c>
      <c r="B32" s="58" t="s">
        <v>447</v>
      </c>
      <c r="C32" s="97"/>
      <c r="D32" s="134"/>
      <c r="E32" s="97"/>
      <c r="F32" s="98"/>
      <c r="G32" s="99">
        <f>SUM(J29)+H31</f>
        <v>47647</v>
      </c>
      <c r="H32" s="100"/>
      <c r="I32" s="373">
        <v>20</v>
      </c>
      <c r="J32" s="99">
        <f>SUM(G32)+I32</f>
        <v>47667</v>
      </c>
      <c r="K32" s="43">
        <f>SUM(K31)+I32</f>
        <v>93</v>
      </c>
      <c r="L32" s="58"/>
      <c r="M32" s="58"/>
      <c r="N32" s="58" t="s">
        <v>214</v>
      </c>
      <c r="O32" s="83"/>
      <c r="P32" s="60"/>
      <c r="Q32" s="60"/>
      <c r="R32" s="60" t="s">
        <v>434</v>
      </c>
      <c r="S32" s="58"/>
      <c r="T32" s="58"/>
      <c r="U32" s="58"/>
      <c r="V32" s="34"/>
      <c r="W32" s="34"/>
      <c r="X32" s="34"/>
      <c r="Y32" s="34"/>
      <c r="Z32" s="34"/>
    </row>
    <row r="33" spans="1:26" ht="15" customHeight="1" x14ac:dyDescent="0.25">
      <c r="A33" s="102"/>
      <c r="B33" s="58"/>
      <c r="C33" s="97"/>
      <c r="D33" s="134"/>
      <c r="E33" s="97"/>
      <c r="F33" s="98"/>
      <c r="G33" s="33"/>
      <c r="H33" s="373">
        <v>0</v>
      </c>
      <c r="I33" s="100"/>
      <c r="J33" s="33"/>
      <c r="K33" s="43">
        <f>SUM(K32)+H33</f>
        <v>93</v>
      </c>
      <c r="L33" s="58"/>
      <c r="M33" s="58"/>
      <c r="N33" s="58"/>
      <c r="O33" s="83"/>
      <c r="P33" s="60"/>
      <c r="Q33" s="60"/>
      <c r="R33" s="60"/>
      <c r="S33" s="58"/>
      <c r="T33" s="58"/>
      <c r="U33" s="58"/>
      <c r="V33" s="34"/>
      <c r="W33" s="34"/>
      <c r="X33" s="34"/>
      <c r="Y33" s="34"/>
      <c r="Z33" s="34"/>
    </row>
    <row r="34" spans="1:26" ht="39.950000000000003" customHeight="1" x14ac:dyDescent="0.25">
      <c r="A34" s="133" t="s">
        <v>45</v>
      </c>
      <c r="B34" s="58" t="s">
        <v>604</v>
      </c>
      <c r="C34" s="97"/>
      <c r="D34" s="134"/>
      <c r="E34" s="97"/>
      <c r="F34" s="98"/>
      <c r="G34" s="142">
        <f>SUM(J32)+H33</f>
        <v>47667</v>
      </c>
      <c r="H34" s="135"/>
      <c r="I34" s="378">
        <v>55</v>
      </c>
      <c r="J34" s="142">
        <f>SUM(G34)+I34</f>
        <v>47722</v>
      </c>
      <c r="K34" s="106">
        <f>SUM(K33)+I34</f>
        <v>148</v>
      </c>
      <c r="L34" s="107"/>
      <c r="M34" s="107"/>
      <c r="N34" s="58"/>
      <c r="O34" s="109" t="s">
        <v>634</v>
      </c>
      <c r="P34" s="60"/>
      <c r="Q34" s="101"/>
      <c r="R34" s="60"/>
      <c r="S34" s="58" t="s">
        <v>554</v>
      </c>
      <c r="T34" s="58"/>
      <c r="U34" s="58"/>
      <c r="V34" s="34"/>
      <c r="W34" s="34"/>
      <c r="X34" s="34"/>
      <c r="Y34" s="34"/>
      <c r="Z34" s="34"/>
    </row>
    <row r="35" spans="1:26" ht="15" customHeight="1" x14ac:dyDescent="0.25">
      <c r="A35" s="133"/>
      <c r="B35" s="58" t="s">
        <v>11</v>
      </c>
      <c r="C35" s="97"/>
      <c r="D35" s="134"/>
      <c r="E35" s="97"/>
      <c r="F35" s="98"/>
      <c r="G35" s="142"/>
      <c r="H35" s="135"/>
      <c r="I35" s="378"/>
      <c r="J35" s="142"/>
      <c r="K35" s="106"/>
      <c r="L35" s="112"/>
      <c r="M35" s="112"/>
      <c r="N35" s="58"/>
      <c r="O35" s="114"/>
      <c r="P35" s="138" t="s">
        <v>426</v>
      </c>
      <c r="Q35" s="60"/>
      <c r="R35" s="60" t="s">
        <v>434</v>
      </c>
      <c r="S35" s="58" t="s">
        <v>494</v>
      </c>
      <c r="T35" s="58"/>
      <c r="U35" s="58"/>
      <c r="V35" s="34"/>
      <c r="W35" s="34"/>
      <c r="X35" s="34"/>
      <c r="Y35" s="34"/>
      <c r="Z35" s="34"/>
    </row>
    <row r="36" spans="1:26" ht="15" customHeight="1" x14ac:dyDescent="0.25">
      <c r="A36" s="133"/>
      <c r="B36" s="58" t="s">
        <v>285</v>
      </c>
      <c r="C36" s="97"/>
      <c r="D36" s="134"/>
      <c r="E36" s="97"/>
      <c r="F36" s="98"/>
      <c r="G36" s="142"/>
      <c r="H36" s="135"/>
      <c r="I36" s="378"/>
      <c r="J36" s="142"/>
      <c r="K36" s="106"/>
      <c r="L36" s="112"/>
      <c r="M36" s="112"/>
      <c r="N36" s="58"/>
      <c r="O36" s="114"/>
      <c r="P36" s="143"/>
      <c r="Q36" s="60"/>
      <c r="R36" s="60"/>
      <c r="S36" s="58"/>
      <c r="T36" s="58"/>
      <c r="U36" s="58"/>
      <c r="V36" s="34"/>
      <c r="W36" s="34"/>
      <c r="X36" s="34"/>
      <c r="Y36" s="34"/>
      <c r="Z36" s="34"/>
    </row>
    <row r="37" spans="1:26" ht="15" customHeight="1" x14ac:dyDescent="0.25">
      <c r="A37" s="133"/>
      <c r="B37" s="58" t="s">
        <v>12</v>
      </c>
      <c r="C37" s="97"/>
      <c r="D37" s="134"/>
      <c r="E37" s="97"/>
      <c r="F37" s="98"/>
      <c r="G37" s="142"/>
      <c r="H37" s="135"/>
      <c r="I37" s="378"/>
      <c r="J37" s="142"/>
      <c r="K37" s="106"/>
      <c r="L37" s="112"/>
      <c r="M37" s="112"/>
      <c r="N37" s="58"/>
      <c r="O37" s="114"/>
      <c r="P37" s="143"/>
      <c r="Q37" s="60"/>
      <c r="R37" s="60"/>
      <c r="S37" s="58" t="s">
        <v>495</v>
      </c>
      <c r="T37" s="58"/>
      <c r="U37" s="58"/>
      <c r="V37" s="34"/>
      <c r="W37" s="34"/>
      <c r="X37" s="34"/>
      <c r="Y37" s="34"/>
      <c r="Z37" s="34"/>
    </row>
    <row r="38" spans="1:26" ht="15" customHeight="1" x14ac:dyDescent="0.25">
      <c r="A38" s="133"/>
      <c r="B38" s="58" t="s">
        <v>286</v>
      </c>
      <c r="C38" s="97"/>
      <c r="D38" s="134"/>
      <c r="E38" s="97"/>
      <c r="F38" s="98"/>
      <c r="G38" s="142"/>
      <c r="H38" s="135"/>
      <c r="I38" s="378"/>
      <c r="J38" s="142"/>
      <c r="K38" s="106"/>
      <c r="L38" s="112"/>
      <c r="M38" s="112"/>
      <c r="N38" s="58"/>
      <c r="O38" s="114"/>
      <c r="P38" s="143"/>
      <c r="Q38" s="60"/>
      <c r="R38" s="60"/>
      <c r="S38" s="58"/>
      <c r="T38" s="58"/>
      <c r="U38" s="58"/>
      <c r="V38" s="34"/>
      <c r="W38" s="34"/>
      <c r="X38" s="34"/>
      <c r="Y38" s="34"/>
      <c r="Z38" s="34"/>
    </row>
    <row r="39" spans="1:26" ht="24.95" customHeight="1" x14ac:dyDescent="0.25">
      <c r="A39" s="133"/>
      <c r="B39" s="58" t="s">
        <v>13</v>
      </c>
      <c r="C39" s="97"/>
      <c r="D39" s="134"/>
      <c r="E39" s="97"/>
      <c r="F39" s="98"/>
      <c r="G39" s="142"/>
      <c r="H39" s="135"/>
      <c r="I39" s="378"/>
      <c r="J39" s="142"/>
      <c r="K39" s="106"/>
      <c r="L39" s="112"/>
      <c r="M39" s="112"/>
      <c r="N39" s="58" t="s">
        <v>214</v>
      </c>
      <c r="O39" s="114"/>
      <c r="P39" s="141"/>
      <c r="Q39" s="60"/>
      <c r="R39" s="60" t="s">
        <v>434</v>
      </c>
      <c r="S39" s="58" t="s">
        <v>496</v>
      </c>
      <c r="T39" s="58"/>
      <c r="U39" s="58"/>
      <c r="V39" s="34"/>
      <c r="W39" s="34"/>
      <c r="X39" s="34"/>
      <c r="Y39" s="34"/>
      <c r="Z39" s="34"/>
    </row>
    <row r="40" spans="1:26" ht="15" customHeight="1" x14ac:dyDescent="0.25">
      <c r="A40" s="133"/>
      <c r="B40" s="58" t="s">
        <v>14</v>
      </c>
      <c r="C40" s="97"/>
      <c r="D40" s="134"/>
      <c r="E40" s="97"/>
      <c r="F40" s="98"/>
      <c r="G40" s="142"/>
      <c r="H40" s="135"/>
      <c r="I40" s="378"/>
      <c r="J40" s="142"/>
      <c r="K40" s="106"/>
      <c r="L40" s="128"/>
      <c r="M40" s="128"/>
      <c r="N40" s="58"/>
      <c r="O40" s="129"/>
      <c r="P40" s="60"/>
      <c r="Q40" s="60"/>
      <c r="R40" s="60" t="s">
        <v>434</v>
      </c>
      <c r="S40" s="58" t="s">
        <v>497</v>
      </c>
      <c r="T40" s="58"/>
      <c r="U40" s="58"/>
      <c r="V40" s="34"/>
      <c r="W40" s="34"/>
      <c r="X40" s="34"/>
      <c r="Y40" s="34"/>
      <c r="Z40" s="34"/>
    </row>
    <row r="41" spans="1:26" ht="15" customHeight="1" x14ac:dyDescent="0.25">
      <c r="A41" s="102"/>
      <c r="B41" s="58"/>
      <c r="C41" s="97"/>
      <c r="D41" s="134"/>
      <c r="E41" s="97"/>
      <c r="F41" s="98"/>
      <c r="G41" s="33"/>
      <c r="H41" s="373">
        <v>2</v>
      </c>
      <c r="I41" s="100"/>
      <c r="J41" s="33"/>
      <c r="K41" s="43">
        <f>SUM(K34)+H41</f>
        <v>150</v>
      </c>
      <c r="L41" s="58"/>
      <c r="M41" s="58"/>
      <c r="N41" s="58"/>
      <c r="O41" s="83"/>
      <c r="P41" s="60"/>
      <c r="Q41" s="60"/>
      <c r="R41" s="60"/>
      <c r="S41" s="58"/>
      <c r="T41" s="58"/>
      <c r="U41" s="58"/>
      <c r="V41" s="34"/>
      <c r="W41" s="34"/>
      <c r="X41" s="34"/>
      <c r="Y41" s="34"/>
      <c r="Z41" s="34"/>
    </row>
    <row r="42" spans="1:26" ht="15" customHeight="1" x14ac:dyDescent="0.25">
      <c r="A42" s="133" t="s">
        <v>46</v>
      </c>
      <c r="B42" s="58" t="s">
        <v>15</v>
      </c>
      <c r="C42" s="97"/>
      <c r="D42" s="134"/>
      <c r="E42" s="97"/>
      <c r="F42" s="98"/>
      <c r="G42" s="142">
        <f>SUM(J34)+H41</f>
        <v>47724</v>
      </c>
      <c r="H42" s="135"/>
      <c r="I42" s="378">
        <v>14</v>
      </c>
      <c r="J42" s="142">
        <f>SUM(G42)+I42</f>
        <v>47738</v>
      </c>
      <c r="K42" s="106">
        <f>SUM(K41)+I42</f>
        <v>164</v>
      </c>
      <c r="L42" s="107"/>
      <c r="M42" s="107"/>
      <c r="N42" s="58"/>
      <c r="O42" s="109" t="s">
        <v>620</v>
      </c>
      <c r="P42" s="60"/>
      <c r="Q42" s="101"/>
      <c r="R42" s="60"/>
      <c r="S42" s="58"/>
      <c r="T42" s="58"/>
      <c r="U42" s="58"/>
      <c r="V42" s="34"/>
      <c r="W42" s="34"/>
      <c r="X42" s="34"/>
      <c r="Y42" s="34"/>
      <c r="Z42" s="34"/>
    </row>
    <row r="43" spans="1:26" ht="15" customHeight="1" x14ac:dyDescent="0.25">
      <c r="A43" s="133"/>
      <c r="B43" s="58" t="s">
        <v>329</v>
      </c>
      <c r="C43" s="97"/>
      <c r="D43" s="134"/>
      <c r="E43" s="97"/>
      <c r="F43" s="98"/>
      <c r="G43" s="142"/>
      <c r="H43" s="135"/>
      <c r="I43" s="378"/>
      <c r="J43" s="142"/>
      <c r="K43" s="106"/>
      <c r="L43" s="112"/>
      <c r="M43" s="112"/>
      <c r="N43" s="58"/>
      <c r="O43" s="114"/>
      <c r="P43" s="60"/>
      <c r="Q43" s="101"/>
      <c r="R43" s="60" t="s">
        <v>434</v>
      </c>
      <c r="S43" s="58"/>
      <c r="T43" s="58"/>
      <c r="U43" s="58"/>
      <c r="V43" s="34"/>
      <c r="W43" s="34"/>
      <c r="X43" s="34"/>
      <c r="Y43" s="34"/>
      <c r="Z43" s="34"/>
    </row>
    <row r="44" spans="1:26" ht="15" customHeight="1" x14ac:dyDescent="0.25">
      <c r="A44" s="133"/>
      <c r="B44" s="58" t="s">
        <v>360</v>
      </c>
      <c r="C44" s="97"/>
      <c r="D44" s="134"/>
      <c r="E44" s="97"/>
      <c r="F44" s="98"/>
      <c r="G44" s="142"/>
      <c r="H44" s="135"/>
      <c r="I44" s="378"/>
      <c r="J44" s="142"/>
      <c r="K44" s="106"/>
      <c r="L44" s="112"/>
      <c r="M44" s="112"/>
      <c r="N44" s="58"/>
      <c r="O44" s="114"/>
      <c r="P44" s="60"/>
      <c r="Q44" s="101"/>
      <c r="R44" s="60"/>
      <c r="S44" s="58"/>
      <c r="T44" s="58"/>
      <c r="U44" s="58"/>
      <c r="V44" s="34"/>
      <c r="W44" s="34"/>
      <c r="X44" s="34"/>
      <c r="Y44" s="34"/>
      <c r="Z44" s="34"/>
    </row>
    <row r="45" spans="1:26" ht="15" customHeight="1" x14ac:dyDescent="0.25">
      <c r="A45" s="133"/>
      <c r="B45" s="58" t="s">
        <v>361</v>
      </c>
      <c r="C45" s="97"/>
      <c r="D45" s="134"/>
      <c r="E45" s="97"/>
      <c r="F45" s="98"/>
      <c r="G45" s="142"/>
      <c r="H45" s="135"/>
      <c r="I45" s="378"/>
      <c r="J45" s="142"/>
      <c r="K45" s="106"/>
      <c r="L45" s="112"/>
      <c r="M45" s="112"/>
      <c r="N45" s="58"/>
      <c r="O45" s="114"/>
      <c r="P45" s="60"/>
      <c r="Q45" s="101"/>
      <c r="R45" s="60"/>
      <c r="S45" s="58"/>
      <c r="T45" s="58"/>
      <c r="U45" s="58"/>
      <c r="V45" s="34"/>
      <c r="W45" s="34"/>
      <c r="X45" s="34"/>
      <c r="Y45" s="34"/>
      <c r="Z45" s="34"/>
    </row>
    <row r="46" spans="1:26" ht="15" customHeight="1" x14ac:dyDescent="0.25">
      <c r="A46" s="133"/>
      <c r="B46" s="58" t="s">
        <v>16</v>
      </c>
      <c r="C46" s="97"/>
      <c r="D46" s="134"/>
      <c r="E46" s="97"/>
      <c r="F46" s="98"/>
      <c r="G46" s="142"/>
      <c r="H46" s="135"/>
      <c r="I46" s="378"/>
      <c r="J46" s="142"/>
      <c r="K46" s="106"/>
      <c r="L46" s="112"/>
      <c r="M46" s="112"/>
      <c r="N46" s="58"/>
      <c r="O46" s="114"/>
      <c r="P46" s="60"/>
      <c r="Q46" s="101"/>
      <c r="R46" s="60"/>
      <c r="S46" s="58"/>
      <c r="T46" s="58"/>
      <c r="U46" s="58"/>
      <c r="V46" s="34"/>
      <c r="W46" s="34"/>
      <c r="X46" s="34"/>
      <c r="Y46" s="34"/>
      <c r="Z46" s="34"/>
    </row>
    <row r="47" spans="1:26" ht="15" customHeight="1" x14ac:dyDescent="0.25">
      <c r="A47" s="133"/>
      <c r="B47" s="58" t="s">
        <v>17</v>
      </c>
      <c r="C47" s="97"/>
      <c r="D47" s="134"/>
      <c r="E47" s="97"/>
      <c r="F47" s="98"/>
      <c r="G47" s="142"/>
      <c r="H47" s="135"/>
      <c r="I47" s="378"/>
      <c r="J47" s="142"/>
      <c r="K47" s="106"/>
      <c r="L47" s="128"/>
      <c r="M47" s="128"/>
      <c r="N47" s="58" t="s">
        <v>214</v>
      </c>
      <c r="O47" s="129"/>
      <c r="P47" s="60"/>
      <c r="Q47" s="101"/>
      <c r="R47" s="60" t="s">
        <v>434</v>
      </c>
      <c r="S47" s="58"/>
      <c r="T47" s="58"/>
      <c r="U47" s="58"/>
      <c r="V47" s="34"/>
      <c r="W47" s="34"/>
      <c r="X47" s="34"/>
      <c r="Y47" s="34"/>
      <c r="Z47" s="34"/>
    </row>
    <row r="48" spans="1:26" ht="15" customHeight="1" x14ac:dyDescent="0.25">
      <c r="A48" s="102"/>
      <c r="B48" s="58"/>
      <c r="C48" s="97"/>
      <c r="D48" s="144"/>
      <c r="E48" s="97"/>
      <c r="F48" s="98"/>
      <c r="G48" s="33"/>
      <c r="H48" s="373">
        <v>1</v>
      </c>
      <c r="I48" s="100"/>
      <c r="J48" s="33"/>
      <c r="K48" s="43">
        <f>SUM(K42)+H48</f>
        <v>165</v>
      </c>
      <c r="L48" s="58"/>
      <c r="M48" s="58"/>
      <c r="N48" s="58"/>
      <c r="O48" s="83"/>
      <c r="P48" s="60"/>
      <c r="Q48" s="60"/>
      <c r="R48" s="60"/>
      <c r="S48" s="58"/>
      <c r="T48" s="58"/>
      <c r="U48" s="58"/>
      <c r="V48" s="34"/>
      <c r="W48" s="34"/>
      <c r="X48" s="34"/>
      <c r="Y48" s="34"/>
      <c r="Z48" s="34"/>
    </row>
    <row r="49" spans="1:26" ht="15" customHeight="1" x14ac:dyDescent="0.25">
      <c r="A49" s="133" t="s">
        <v>47</v>
      </c>
      <c r="B49" s="58" t="s">
        <v>18</v>
      </c>
      <c r="C49" s="97"/>
      <c r="D49" s="145" t="s">
        <v>589</v>
      </c>
      <c r="E49" s="97"/>
      <c r="F49" s="98"/>
      <c r="G49" s="142">
        <f>SUM(J42)+H48</f>
        <v>47739</v>
      </c>
      <c r="H49" s="135"/>
      <c r="I49" s="378">
        <v>5</v>
      </c>
      <c r="J49" s="142">
        <f>SUM(G49)+I49</f>
        <v>47744</v>
      </c>
      <c r="K49" s="106">
        <f>SUM(K48)+I49</f>
        <v>170</v>
      </c>
      <c r="L49" s="107"/>
      <c r="M49" s="107"/>
      <c r="N49" s="58"/>
      <c r="O49" s="83"/>
      <c r="P49" s="60"/>
      <c r="Q49" s="101"/>
      <c r="R49" s="60"/>
      <c r="S49" s="58"/>
      <c r="T49" s="58"/>
      <c r="U49" s="58"/>
      <c r="V49" s="34"/>
      <c r="W49" s="34"/>
      <c r="X49" s="34"/>
      <c r="Y49" s="34"/>
      <c r="Z49" s="34"/>
    </row>
    <row r="50" spans="1:26" ht="15" customHeight="1" x14ac:dyDescent="0.25">
      <c r="A50" s="133"/>
      <c r="B50" s="58" t="s">
        <v>362</v>
      </c>
      <c r="C50" s="97"/>
      <c r="D50" s="146"/>
      <c r="E50" s="97"/>
      <c r="F50" s="98"/>
      <c r="G50" s="142"/>
      <c r="H50" s="135"/>
      <c r="I50" s="378"/>
      <c r="J50" s="142"/>
      <c r="K50" s="106"/>
      <c r="L50" s="128"/>
      <c r="M50" s="128"/>
      <c r="N50" s="58"/>
      <c r="O50" s="147" t="s">
        <v>552</v>
      </c>
      <c r="P50" s="60"/>
      <c r="Q50" s="101"/>
      <c r="R50" s="60"/>
      <c r="S50" s="58"/>
      <c r="T50" s="58"/>
      <c r="U50" s="58"/>
      <c r="V50" s="34"/>
      <c r="W50" s="34"/>
      <c r="X50" s="34"/>
      <c r="Y50" s="34"/>
      <c r="Z50" s="34"/>
    </row>
    <row r="51" spans="1:26" ht="15" customHeight="1" x14ac:dyDescent="0.25">
      <c r="A51" s="102"/>
      <c r="B51" s="58"/>
      <c r="C51" s="97"/>
      <c r="D51" s="146"/>
      <c r="E51" s="97"/>
      <c r="F51" s="98"/>
      <c r="G51" s="33"/>
      <c r="H51" s="373">
        <v>1</v>
      </c>
      <c r="I51" s="100"/>
      <c r="J51" s="33"/>
      <c r="K51" s="43">
        <f>SUM(K49)+H51</f>
        <v>171</v>
      </c>
      <c r="L51" s="58"/>
      <c r="M51" s="58"/>
      <c r="N51" s="58"/>
      <c r="O51" s="83"/>
      <c r="P51" s="60"/>
      <c r="Q51" s="60"/>
      <c r="R51" s="60"/>
      <c r="S51" s="58"/>
      <c r="T51" s="58"/>
      <c r="U51" s="58"/>
      <c r="V51" s="34"/>
      <c r="W51" s="34"/>
      <c r="X51" s="34"/>
      <c r="Y51" s="34"/>
      <c r="Z51" s="34"/>
    </row>
    <row r="52" spans="1:26" ht="15" customHeight="1" x14ac:dyDescent="0.25">
      <c r="A52" s="133" t="s">
        <v>48</v>
      </c>
      <c r="B52" s="58" t="s">
        <v>19</v>
      </c>
      <c r="C52" s="97"/>
      <c r="D52" s="146"/>
      <c r="E52" s="148" t="s">
        <v>217</v>
      </c>
      <c r="F52" s="149"/>
      <c r="G52" s="142">
        <f>SUM(J49)+H51</f>
        <v>47745</v>
      </c>
      <c r="H52" s="135"/>
      <c r="I52" s="378">
        <v>30</v>
      </c>
      <c r="J52" s="142">
        <f>SUM(G52)+I52</f>
        <v>47775</v>
      </c>
      <c r="K52" s="106">
        <f>SUM(K51)+I52</f>
        <v>201</v>
      </c>
      <c r="L52" s="107"/>
      <c r="M52" s="107"/>
      <c r="N52" s="58"/>
      <c r="O52" s="137"/>
      <c r="P52" s="150" t="s">
        <v>426</v>
      </c>
      <c r="Q52" s="60"/>
      <c r="R52" s="60"/>
      <c r="S52" s="58"/>
      <c r="T52" s="58"/>
      <c r="U52" s="58"/>
      <c r="V52" s="34"/>
      <c r="W52" s="34"/>
      <c r="X52" s="34"/>
      <c r="Y52" s="34"/>
      <c r="Z52" s="34"/>
    </row>
    <row r="53" spans="1:26" ht="15" customHeight="1" x14ac:dyDescent="0.25">
      <c r="A53" s="133"/>
      <c r="B53" s="58" t="s">
        <v>209</v>
      </c>
      <c r="C53" s="97"/>
      <c r="D53" s="146"/>
      <c r="E53" s="148"/>
      <c r="F53" s="149"/>
      <c r="G53" s="142"/>
      <c r="H53" s="135"/>
      <c r="I53" s="378"/>
      <c r="J53" s="142"/>
      <c r="K53" s="106"/>
      <c r="L53" s="112"/>
      <c r="M53" s="112"/>
      <c r="N53" s="58"/>
      <c r="O53" s="151"/>
      <c r="P53" s="152"/>
      <c r="Q53" s="60"/>
      <c r="R53" s="60"/>
      <c r="S53" s="58"/>
      <c r="T53" s="58"/>
      <c r="U53" s="58"/>
      <c r="V53" s="34"/>
      <c r="W53" s="34"/>
      <c r="X53" s="34"/>
      <c r="Y53" s="34"/>
      <c r="Z53" s="34"/>
    </row>
    <row r="54" spans="1:26" ht="15" customHeight="1" x14ac:dyDescent="0.25">
      <c r="A54" s="133"/>
      <c r="B54" s="58" t="s">
        <v>304</v>
      </c>
      <c r="C54" s="97"/>
      <c r="D54" s="146"/>
      <c r="E54" s="148"/>
      <c r="F54" s="149"/>
      <c r="G54" s="142"/>
      <c r="H54" s="135"/>
      <c r="I54" s="378"/>
      <c r="J54" s="142"/>
      <c r="K54" s="106"/>
      <c r="L54" s="112"/>
      <c r="M54" s="112"/>
      <c r="N54" s="58"/>
      <c r="O54" s="151"/>
      <c r="P54" s="152"/>
      <c r="Q54" s="60"/>
      <c r="R54" s="60"/>
      <c r="S54" s="58"/>
      <c r="T54" s="58"/>
      <c r="U54" s="58"/>
      <c r="V54" s="34"/>
      <c r="W54" s="34"/>
      <c r="X54" s="34"/>
      <c r="Y54" s="34"/>
      <c r="Z54" s="34"/>
    </row>
    <row r="55" spans="1:26" ht="15" customHeight="1" x14ac:dyDescent="0.25">
      <c r="A55" s="133"/>
      <c r="B55" s="58" t="s">
        <v>305</v>
      </c>
      <c r="C55" s="97"/>
      <c r="D55" s="146"/>
      <c r="E55" s="148"/>
      <c r="F55" s="149"/>
      <c r="G55" s="142"/>
      <c r="H55" s="135"/>
      <c r="I55" s="378"/>
      <c r="J55" s="142"/>
      <c r="K55" s="106"/>
      <c r="L55" s="112"/>
      <c r="M55" s="112"/>
      <c r="N55" s="58"/>
      <c r="O55" s="151"/>
      <c r="P55" s="152"/>
      <c r="Q55" s="60"/>
      <c r="R55" s="60"/>
      <c r="S55" s="58"/>
      <c r="T55" s="58"/>
      <c r="U55" s="58"/>
      <c r="V55" s="34"/>
      <c r="W55" s="34"/>
      <c r="X55" s="34"/>
      <c r="Y55" s="34"/>
      <c r="Z55" s="34"/>
    </row>
    <row r="56" spans="1:26" ht="15" customHeight="1" x14ac:dyDescent="0.25">
      <c r="A56" s="133"/>
      <c r="B56" s="58" t="s">
        <v>210</v>
      </c>
      <c r="C56" s="97"/>
      <c r="D56" s="146"/>
      <c r="E56" s="148"/>
      <c r="F56" s="149"/>
      <c r="G56" s="142"/>
      <c r="H56" s="135"/>
      <c r="I56" s="378"/>
      <c r="J56" s="142"/>
      <c r="K56" s="106"/>
      <c r="L56" s="112"/>
      <c r="M56" s="112"/>
      <c r="N56" s="58"/>
      <c r="O56" s="151"/>
      <c r="P56" s="152"/>
      <c r="Q56" s="60"/>
      <c r="R56" s="60"/>
      <c r="S56" s="58"/>
      <c r="T56" s="58"/>
      <c r="U56" s="58"/>
      <c r="V56" s="34"/>
      <c r="W56" s="34"/>
      <c r="X56" s="34"/>
      <c r="Y56" s="34"/>
      <c r="Z56" s="34"/>
    </row>
    <row r="57" spans="1:26" ht="15" customHeight="1" x14ac:dyDescent="0.25">
      <c r="A57" s="133"/>
      <c r="B57" s="58" t="s">
        <v>20</v>
      </c>
      <c r="C57" s="97"/>
      <c r="D57" s="146"/>
      <c r="E57" s="148"/>
      <c r="F57" s="149"/>
      <c r="G57" s="142"/>
      <c r="H57" s="135"/>
      <c r="I57" s="378"/>
      <c r="J57" s="142"/>
      <c r="K57" s="106"/>
      <c r="L57" s="112"/>
      <c r="M57" s="112"/>
      <c r="N57" s="58" t="s">
        <v>214</v>
      </c>
      <c r="O57" s="151"/>
      <c r="P57" s="152"/>
      <c r="Q57" s="60"/>
      <c r="R57" s="60"/>
      <c r="S57" s="58"/>
      <c r="T57" s="58"/>
      <c r="U57" s="58"/>
      <c r="V57" s="34"/>
      <c r="W57" s="34"/>
      <c r="X57" s="34"/>
      <c r="Y57" s="34"/>
      <c r="Z57" s="34"/>
    </row>
    <row r="58" spans="1:26" ht="15" customHeight="1" x14ac:dyDescent="0.25">
      <c r="A58" s="133"/>
      <c r="B58" s="58" t="s">
        <v>21</v>
      </c>
      <c r="C58" s="97"/>
      <c r="D58" s="146"/>
      <c r="E58" s="148"/>
      <c r="F58" s="149"/>
      <c r="G58" s="142"/>
      <c r="H58" s="135"/>
      <c r="I58" s="378"/>
      <c r="J58" s="142"/>
      <c r="K58" s="106"/>
      <c r="L58" s="112"/>
      <c r="M58" s="112"/>
      <c r="N58" s="58"/>
      <c r="O58" s="151"/>
      <c r="P58" s="152"/>
      <c r="Q58" s="60"/>
      <c r="R58" s="60"/>
      <c r="S58" s="58"/>
      <c r="T58" s="58"/>
      <c r="U58" s="58"/>
      <c r="V58" s="34"/>
      <c r="W58" s="34"/>
      <c r="X58" s="34"/>
      <c r="Y58" s="34"/>
      <c r="Z58" s="34"/>
    </row>
    <row r="59" spans="1:26" ht="15" customHeight="1" x14ac:dyDescent="0.25">
      <c r="A59" s="133"/>
      <c r="B59" s="58" t="s">
        <v>23</v>
      </c>
      <c r="C59" s="97"/>
      <c r="D59" s="146"/>
      <c r="E59" s="148"/>
      <c r="F59" s="149"/>
      <c r="G59" s="142"/>
      <c r="H59" s="135"/>
      <c r="I59" s="378"/>
      <c r="J59" s="142"/>
      <c r="K59" s="106"/>
      <c r="L59" s="112"/>
      <c r="M59" s="112"/>
      <c r="N59" s="58" t="s">
        <v>214</v>
      </c>
      <c r="O59" s="151"/>
      <c r="P59" s="152"/>
      <c r="Q59" s="60"/>
      <c r="R59" s="60" t="s">
        <v>434</v>
      </c>
      <c r="S59" s="58" t="s">
        <v>498</v>
      </c>
      <c r="T59" s="58"/>
      <c r="U59" s="58"/>
      <c r="V59" s="34"/>
      <c r="W59" s="34"/>
      <c r="X59" s="34"/>
      <c r="Y59" s="34"/>
      <c r="Z59" s="34"/>
    </row>
    <row r="60" spans="1:26" ht="15" customHeight="1" x14ac:dyDescent="0.25">
      <c r="A60" s="133"/>
      <c r="B60" s="58" t="s">
        <v>306</v>
      </c>
      <c r="C60" s="97"/>
      <c r="D60" s="146"/>
      <c r="E60" s="148"/>
      <c r="F60" s="149"/>
      <c r="G60" s="142"/>
      <c r="H60" s="135"/>
      <c r="I60" s="378"/>
      <c r="J60" s="142"/>
      <c r="K60" s="106"/>
      <c r="L60" s="128"/>
      <c r="M60" s="128"/>
      <c r="N60" s="58"/>
      <c r="O60" s="140"/>
      <c r="P60" s="152"/>
      <c r="Q60" s="60"/>
      <c r="R60" s="60"/>
      <c r="S60" s="58"/>
      <c r="T60" s="58"/>
      <c r="U60" s="58"/>
      <c r="V60" s="34"/>
      <c r="W60" s="34"/>
      <c r="X60" s="34"/>
      <c r="Y60" s="34"/>
      <c r="Z60" s="34"/>
    </row>
    <row r="61" spans="1:26" ht="15" customHeight="1" x14ac:dyDescent="0.25">
      <c r="A61" s="102"/>
      <c r="B61" s="58"/>
      <c r="C61" s="97"/>
      <c r="D61" s="146"/>
      <c r="E61" s="148"/>
      <c r="F61" s="149"/>
      <c r="G61" s="99"/>
      <c r="H61" s="373">
        <v>2</v>
      </c>
      <c r="I61" s="100"/>
      <c r="J61" s="99"/>
      <c r="K61" s="43">
        <f>SUM(K52)+H61</f>
        <v>203</v>
      </c>
      <c r="L61" s="58"/>
      <c r="M61" s="58"/>
      <c r="N61" s="58"/>
      <c r="O61" s="83"/>
      <c r="P61" s="152"/>
      <c r="Q61" s="60"/>
      <c r="R61" s="60"/>
      <c r="S61" s="58"/>
      <c r="T61" s="58"/>
      <c r="U61" s="58"/>
      <c r="V61" s="34"/>
      <c r="W61" s="34"/>
      <c r="X61" s="34"/>
      <c r="Y61" s="34"/>
      <c r="Z61" s="34"/>
    </row>
    <row r="62" spans="1:26" ht="15" customHeight="1" x14ac:dyDescent="0.25">
      <c r="A62" s="133" t="s">
        <v>49</v>
      </c>
      <c r="B62" s="58" t="s">
        <v>24</v>
      </c>
      <c r="C62" s="97"/>
      <c r="D62" s="146"/>
      <c r="E62" s="148"/>
      <c r="F62" s="149"/>
      <c r="G62" s="142">
        <f>SUM(J52)+H61</f>
        <v>47777</v>
      </c>
      <c r="H62" s="135"/>
      <c r="I62" s="378">
        <v>12</v>
      </c>
      <c r="J62" s="142">
        <f>SUM(G62)+I62</f>
        <v>47789</v>
      </c>
      <c r="K62" s="106">
        <f>SUM(K61)+I62</f>
        <v>215</v>
      </c>
      <c r="L62" s="107"/>
      <c r="M62" s="107"/>
      <c r="N62" s="58" t="s">
        <v>214</v>
      </c>
      <c r="O62" s="137"/>
      <c r="P62" s="152"/>
      <c r="Q62" s="60"/>
      <c r="R62" s="60" t="s">
        <v>434</v>
      </c>
      <c r="S62" s="58" t="s">
        <v>499</v>
      </c>
      <c r="T62" s="58"/>
      <c r="U62" s="58"/>
      <c r="V62" s="34"/>
      <c r="W62" s="34"/>
      <c r="X62" s="34"/>
      <c r="Y62" s="34"/>
      <c r="Z62" s="34"/>
    </row>
    <row r="63" spans="1:26" ht="15" customHeight="1" x14ac:dyDescent="0.25">
      <c r="A63" s="133"/>
      <c r="B63" s="58" t="s">
        <v>25</v>
      </c>
      <c r="C63" s="97"/>
      <c r="D63" s="146"/>
      <c r="E63" s="148"/>
      <c r="F63" s="149"/>
      <c r="G63" s="142"/>
      <c r="H63" s="135"/>
      <c r="I63" s="378"/>
      <c r="J63" s="142"/>
      <c r="K63" s="106"/>
      <c r="L63" s="112"/>
      <c r="M63" s="112"/>
      <c r="N63" s="58"/>
      <c r="O63" s="151"/>
      <c r="P63" s="152"/>
      <c r="Q63" s="60"/>
      <c r="R63" s="60"/>
      <c r="S63" s="58"/>
      <c r="T63" s="58"/>
      <c r="U63" s="58"/>
      <c r="V63" s="34"/>
      <c r="W63" s="34"/>
      <c r="X63" s="34"/>
      <c r="Y63" s="34"/>
      <c r="Z63" s="34"/>
    </row>
    <row r="64" spans="1:26" ht="15" customHeight="1" x14ac:dyDescent="0.25">
      <c r="A64" s="133"/>
      <c r="B64" s="58" t="s">
        <v>50</v>
      </c>
      <c r="C64" s="97"/>
      <c r="D64" s="146"/>
      <c r="E64" s="148"/>
      <c r="F64" s="149"/>
      <c r="G64" s="142"/>
      <c r="H64" s="135"/>
      <c r="I64" s="378"/>
      <c r="J64" s="142"/>
      <c r="K64" s="106"/>
      <c r="L64" s="128"/>
      <c r="M64" s="128"/>
      <c r="N64" s="58"/>
      <c r="O64" s="140"/>
      <c r="P64" s="152"/>
      <c r="Q64" s="60"/>
      <c r="R64" s="60"/>
      <c r="S64" s="58"/>
      <c r="T64" s="58"/>
      <c r="U64" s="58"/>
      <c r="V64" s="34"/>
      <c r="W64" s="34"/>
      <c r="X64" s="34"/>
      <c r="Y64" s="34"/>
      <c r="Z64" s="34"/>
    </row>
    <row r="65" spans="1:26" ht="15" customHeight="1" x14ac:dyDescent="0.25">
      <c r="A65" s="102"/>
      <c r="B65" s="58"/>
      <c r="C65" s="97"/>
      <c r="D65" s="146"/>
      <c r="E65" s="148"/>
      <c r="F65" s="149"/>
      <c r="G65" s="33"/>
      <c r="H65" s="373">
        <v>1</v>
      </c>
      <c r="I65" s="100"/>
      <c r="J65" s="33"/>
      <c r="K65" s="43">
        <f>SUM(K62)+H65</f>
        <v>216</v>
      </c>
      <c r="L65" s="58"/>
      <c r="M65" s="58"/>
      <c r="N65" s="58"/>
      <c r="O65" s="83"/>
      <c r="P65" s="152"/>
      <c r="Q65" s="60"/>
      <c r="R65" s="60"/>
      <c r="S65" s="58"/>
      <c r="T65" s="58"/>
      <c r="U65" s="58"/>
      <c r="V65" s="34"/>
      <c r="W65" s="34"/>
      <c r="X65" s="34"/>
      <c r="Y65" s="34"/>
      <c r="Z65" s="34"/>
    </row>
    <row r="66" spans="1:26" ht="15" customHeight="1" x14ac:dyDescent="0.25">
      <c r="A66" s="133" t="s">
        <v>48</v>
      </c>
      <c r="B66" s="58" t="s">
        <v>27</v>
      </c>
      <c r="C66" s="97"/>
      <c r="D66" s="146"/>
      <c r="E66" s="148"/>
      <c r="F66" s="149"/>
      <c r="G66" s="142">
        <f>SUM(J62)+H65</f>
        <v>47790</v>
      </c>
      <c r="H66" s="135"/>
      <c r="I66" s="378">
        <v>30</v>
      </c>
      <c r="J66" s="142">
        <f>SUM(G66)+I66</f>
        <v>47820</v>
      </c>
      <c r="K66" s="106">
        <f>SUM(K65)+I66</f>
        <v>246</v>
      </c>
      <c r="L66" s="107"/>
      <c r="M66" s="107"/>
      <c r="N66" s="58"/>
      <c r="O66" s="137"/>
      <c r="P66" s="152"/>
      <c r="Q66" s="60"/>
      <c r="R66" s="60"/>
      <c r="S66" s="58"/>
      <c r="T66" s="58"/>
      <c r="U66" s="58"/>
      <c r="V66" s="34"/>
      <c r="W66" s="34"/>
      <c r="X66" s="34"/>
      <c r="Y66" s="34"/>
      <c r="Z66" s="34"/>
    </row>
    <row r="67" spans="1:26" ht="15" customHeight="1" x14ac:dyDescent="0.25">
      <c r="A67" s="133"/>
      <c r="B67" s="58" t="s">
        <v>26</v>
      </c>
      <c r="C67" s="97"/>
      <c r="D67" s="146"/>
      <c r="E67" s="148"/>
      <c r="F67" s="149"/>
      <c r="G67" s="142"/>
      <c r="H67" s="135"/>
      <c r="I67" s="378"/>
      <c r="J67" s="142"/>
      <c r="K67" s="106"/>
      <c r="L67" s="112"/>
      <c r="M67" s="112"/>
      <c r="N67" s="58"/>
      <c r="O67" s="151"/>
      <c r="P67" s="152"/>
      <c r="Q67" s="60"/>
      <c r="R67" s="60"/>
      <c r="S67" s="58"/>
      <c r="T67" s="58"/>
      <c r="U67" s="58"/>
      <c r="V67" s="34"/>
      <c r="W67" s="34"/>
      <c r="X67" s="34"/>
      <c r="Y67" s="34"/>
      <c r="Z67" s="34"/>
    </row>
    <row r="68" spans="1:26" ht="15" customHeight="1" x14ac:dyDescent="0.25">
      <c r="A68" s="133"/>
      <c r="B68" s="58" t="s">
        <v>28</v>
      </c>
      <c r="C68" s="97"/>
      <c r="D68" s="146"/>
      <c r="E68" s="148"/>
      <c r="F68" s="149"/>
      <c r="G68" s="142"/>
      <c r="H68" s="135"/>
      <c r="I68" s="378"/>
      <c r="J68" s="142"/>
      <c r="K68" s="106"/>
      <c r="L68" s="112"/>
      <c r="M68" s="112"/>
      <c r="N68" s="58" t="s">
        <v>214</v>
      </c>
      <c r="O68" s="151"/>
      <c r="P68" s="152"/>
      <c r="Q68" s="60"/>
      <c r="R68" s="60"/>
      <c r="S68" s="58"/>
      <c r="T68" s="58"/>
      <c r="U68" s="58"/>
      <c r="V68" s="34"/>
      <c r="W68" s="34"/>
      <c r="X68" s="34"/>
      <c r="Y68" s="34"/>
      <c r="Z68" s="34"/>
    </row>
    <row r="69" spans="1:26" ht="15" customHeight="1" x14ac:dyDescent="0.25">
      <c r="A69" s="133"/>
      <c r="B69" s="58" t="s">
        <v>22</v>
      </c>
      <c r="C69" s="97"/>
      <c r="D69" s="146"/>
      <c r="E69" s="148"/>
      <c r="F69" s="149"/>
      <c r="G69" s="142"/>
      <c r="H69" s="135"/>
      <c r="I69" s="378"/>
      <c r="J69" s="142"/>
      <c r="K69" s="106"/>
      <c r="L69" s="112"/>
      <c r="M69" s="112"/>
      <c r="N69" s="58"/>
      <c r="O69" s="151"/>
      <c r="P69" s="152"/>
      <c r="Q69" s="60"/>
      <c r="R69" s="60"/>
      <c r="S69" s="58"/>
      <c r="T69" s="58"/>
      <c r="U69" s="58"/>
      <c r="V69" s="34"/>
      <c r="W69" s="34"/>
      <c r="X69" s="34"/>
      <c r="Y69" s="34"/>
      <c r="Z69" s="34"/>
    </row>
    <row r="70" spans="1:26" ht="15" customHeight="1" x14ac:dyDescent="0.25">
      <c r="A70" s="133"/>
      <c r="B70" s="58" t="s">
        <v>30</v>
      </c>
      <c r="C70" s="97"/>
      <c r="D70" s="146"/>
      <c r="E70" s="148"/>
      <c r="F70" s="149"/>
      <c r="G70" s="142"/>
      <c r="H70" s="135"/>
      <c r="I70" s="378"/>
      <c r="J70" s="142"/>
      <c r="K70" s="106"/>
      <c r="L70" s="112"/>
      <c r="M70" s="112"/>
      <c r="N70" s="58"/>
      <c r="O70" s="151"/>
      <c r="P70" s="152"/>
      <c r="Q70" s="60"/>
      <c r="R70" s="60"/>
      <c r="S70" s="58"/>
      <c r="T70" s="58"/>
      <c r="U70" s="58"/>
      <c r="V70" s="34"/>
      <c r="W70" s="34"/>
      <c r="X70" s="34"/>
      <c r="Y70" s="34"/>
      <c r="Z70" s="34"/>
    </row>
    <row r="71" spans="1:26" ht="15" customHeight="1" x14ac:dyDescent="0.25">
      <c r="A71" s="133"/>
      <c r="B71" s="58" t="s">
        <v>307</v>
      </c>
      <c r="C71" s="97"/>
      <c r="D71" s="146"/>
      <c r="E71" s="148"/>
      <c r="F71" s="149"/>
      <c r="G71" s="142"/>
      <c r="H71" s="135"/>
      <c r="I71" s="378"/>
      <c r="J71" s="142"/>
      <c r="K71" s="106"/>
      <c r="L71" s="112"/>
      <c r="M71" s="112"/>
      <c r="N71" s="58"/>
      <c r="O71" s="151"/>
      <c r="P71" s="152"/>
      <c r="Q71" s="60"/>
      <c r="R71" s="60"/>
      <c r="S71" s="58"/>
      <c r="T71" s="58"/>
      <c r="U71" s="58"/>
      <c r="V71" s="34"/>
      <c r="W71" s="34"/>
      <c r="X71" s="34"/>
      <c r="Y71" s="34"/>
      <c r="Z71" s="34"/>
    </row>
    <row r="72" spans="1:26" ht="15" customHeight="1" x14ac:dyDescent="0.25">
      <c r="A72" s="133"/>
      <c r="B72" s="58" t="s">
        <v>308</v>
      </c>
      <c r="C72" s="97"/>
      <c r="D72" s="146"/>
      <c r="E72" s="148"/>
      <c r="F72" s="149"/>
      <c r="G72" s="142"/>
      <c r="H72" s="135"/>
      <c r="I72" s="378"/>
      <c r="J72" s="142"/>
      <c r="K72" s="106"/>
      <c r="L72" s="128"/>
      <c r="M72" s="128"/>
      <c r="N72" s="58"/>
      <c r="O72" s="140"/>
      <c r="P72" s="152"/>
      <c r="Q72" s="60"/>
      <c r="R72" s="60"/>
      <c r="S72" s="58"/>
      <c r="T72" s="58"/>
      <c r="U72" s="58"/>
      <c r="V72" s="34"/>
      <c r="W72" s="34"/>
      <c r="X72" s="34"/>
      <c r="Y72" s="34"/>
      <c r="Z72" s="34"/>
    </row>
    <row r="73" spans="1:26" ht="15" customHeight="1" x14ac:dyDescent="0.25">
      <c r="A73" s="102"/>
      <c r="B73" s="153"/>
      <c r="C73" s="97"/>
      <c r="D73" s="146"/>
      <c r="E73" s="97"/>
      <c r="F73" s="98"/>
      <c r="G73" s="33"/>
      <c r="H73" s="373">
        <v>0</v>
      </c>
      <c r="I73" s="100"/>
      <c r="J73" s="33"/>
      <c r="K73" s="43">
        <f>SUM(K66)+H73</f>
        <v>246</v>
      </c>
      <c r="L73" s="58"/>
      <c r="M73" s="58"/>
      <c r="N73" s="58"/>
      <c r="O73" s="83"/>
      <c r="P73" s="152"/>
      <c r="Q73" s="60"/>
      <c r="R73" s="60"/>
      <c r="S73" s="58"/>
      <c r="T73" s="58"/>
      <c r="U73" s="58"/>
      <c r="V73" s="34"/>
      <c r="W73" s="34"/>
      <c r="X73" s="34"/>
      <c r="Y73" s="34"/>
      <c r="Z73" s="34"/>
    </row>
    <row r="74" spans="1:26" ht="15" customHeight="1" thickBot="1" x14ac:dyDescent="0.3">
      <c r="A74" s="84" t="s">
        <v>29</v>
      </c>
      <c r="B74" s="153" t="s">
        <v>29</v>
      </c>
      <c r="C74" s="97"/>
      <c r="D74" s="146"/>
      <c r="E74" s="97"/>
      <c r="F74" s="98"/>
      <c r="G74" s="99">
        <f>SUM(J66)+H73</f>
        <v>47820</v>
      </c>
      <c r="H74" s="100"/>
      <c r="I74" s="373">
        <v>0</v>
      </c>
      <c r="J74" s="99">
        <f>SUM(G74)+I74</f>
        <v>47820</v>
      </c>
      <c r="K74" s="43">
        <f>SUM(K73)+I74</f>
        <v>246</v>
      </c>
      <c r="L74" s="58"/>
      <c r="M74" s="58"/>
      <c r="N74" s="58"/>
      <c r="O74" s="83"/>
      <c r="P74" s="152"/>
      <c r="Q74" s="60"/>
      <c r="R74" s="60"/>
      <c r="S74" s="58"/>
      <c r="T74" s="58"/>
      <c r="U74" s="58"/>
      <c r="V74" s="34"/>
      <c r="W74" s="34"/>
      <c r="X74" s="34"/>
      <c r="Y74" s="34"/>
      <c r="Z74" s="34"/>
    </row>
    <row r="75" spans="1:26" ht="15" customHeight="1" thickBot="1" x14ac:dyDescent="0.3">
      <c r="A75" s="63" t="s">
        <v>376</v>
      </c>
      <c r="B75" s="64"/>
      <c r="C75" s="65"/>
      <c r="D75" s="146"/>
      <c r="E75" s="65"/>
      <c r="F75" s="66"/>
      <c r="G75" s="124"/>
      <c r="H75" s="125"/>
      <c r="I75" s="125"/>
      <c r="J75" s="124"/>
      <c r="K75" s="68"/>
      <c r="L75" s="71"/>
      <c r="M75" s="71"/>
      <c r="N75" s="71"/>
      <c r="O75" s="72"/>
      <c r="P75" s="152"/>
      <c r="Q75" s="73"/>
      <c r="R75" s="73"/>
      <c r="S75" s="71"/>
      <c r="T75" s="71"/>
      <c r="U75" s="71"/>
      <c r="V75" s="74"/>
      <c r="W75" s="74"/>
      <c r="X75" s="74"/>
      <c r="Y75" s="74"/>
      <c r="Z75" s="75"/>
    </row>
    <row r="76" spans="1:26" ht="15" customHeight="1" x14ac:dyDescent="0.25">
      <c r="A76" s="91"/>
      <c r="B76" s="51"/>
      <c r="C76" s="92"/>
      <c r="D76" s="154"/>
      <c r="E76" s="92"/>
      <c r="F76" s="94"/>
      <c r="G76" s="21"/>
      <c r="H76" s="377">
        <v>2</v>
      </c>
      <c r="I76" s="126"/>
      <c r="J76" s="21"/>
      <c r="K76" s="55">
        <f>SUM(K74)+H76</f>
        <v>248</v>
      </c>
      <c r="L76" s="51"/>
      <c r="M76" s="51"/>
      <c r="N76" s="51"/>
      <c r="O76" s="96"/>
      <c r="P76" s="152"/>
      <c r="Q76" s="60"/>
      <c r="R76" s="95"/>
      <c r="S76" s="51"/>
      <c r="T76" s="51"/>
      <c r="U76" s="51"/>
      <c r="V76" s="22"/>
      <c r="W76" s="22"/>
      <c r="X76" s="22"/>
      <c r="Y76" s="22"/>
      <c r="Z76" s="22"/>
    </row>
    <row r="77" spans="1:26" ht="15" customHeight="1" x14ac:dyDescent="0.25">
      <c r="A77" s="84" t="s">
        <v>52</v>
      </c>
      <c r="B77" s="58" t="s">
        <v>51</v>
      </c>
      <c r="C77" s="97"/>
      <c r="D77" s="155" t="s">
        <v>590</v>
      </c>
      <c r="E77" s="97"/>
      <c r="F77" s="98"/>
      <c r="G77" s="99">
        <f>SUM(J74)+H76</f>
        <v>47822</v>
      </c>
      <c r="H77" s="100"/>
      <c r="I77" s="373">
        <v>25</v>
      </c>
      <c r="J77" s="99">
        <f>SUM(G77)+I77</f>
        <v>47847</v>
      </c>
      <c r="K77" s="43">
        <f>SUM(K76)+I77</f>
        <v>273</v>
      </c>
      <c r="L77" s="58"/>
      <c r="M77" s="58"/>
      <c r="N77" s="58" t="s">
        <v>214</v>
      </c>
      <c r="O77" s="147" t="s">
        <v>452</v>
      </c>
      <c r="P77" s="152"/>
      <c r="Q77" s="60"/>
      <c r="R77" s="60" t="s">
        <v>434</v>
      </c>
      <c r="S77" s="58" t="s">
        <v>500</v>
      </c>
      <c r="T77" s="58"/>
      <c r="U77" s="58"/>
      <c r="V77" s="34"/>
      <c r="W77" s="34"/>
      <c r="X77" s="34"/>
      <c r="Y77" s="34"/>
      <c r="Z77" s="34"/>
    </row>
    <row r="78" spans="1:26" ht="15" customHeight="1" x14ac:dyDescent="0.25">
      <c r="A78" s="102"/>
      <c r="B78" s="58"/>
      <c r="C78" s="97"/>
      <c r="D78" s="156"/>
      <c r="E78" s="97"/>
      <c r="F78" s="98"/>
      <c r="G78" s="33"/>
      <c r="H78" s="373">
        <v>2</v>
      </c>
      <c r="I78" s="100"/>
      <c r="J78" s="33"/>
      <c r="K78" s="43">
        <f>SUM(K77)+H78</f>
        <v>275</v>
      </c>
      <c r="L78" s="58"/>
      <c r="M78" s="58"/>
      <c r="N78" s="58"/>
      <c r="O78" s="83"/>
      <c r="P78" s="152"/>
      <c r="Q78" s="60"/>
      <c r="R78" s="60"/>
      <c r="S78" s="58"/>
      <c r="T78" s="58"/>
      <c r="U78" s="58"/>
      <c r="V78" s="34"/>
      <c r="W78" s="34"/>
      <c r="X78" s="34"/>
      <c r="Y78" s="34"/>
      <c r="Z78" s="34"/>
    </row>
    <row r="79" spans="1:26" ht="15" customHeight="1" x14ac:dyDescent="0.25">
      <c r="A79" s="84" t="s">
        <v>31</v>
      </c>
      <c r="B79" s="58" t="s">
        <v>31</v>
      </c>
      <c r="C79" s="97"/>
      <c r="D79" s="156"/>
      <c r="E79" s="97"/>
      <c r="F79" s="98"/>
      <c r="G79" s="99">
        <f>SUM(J77)+H78</f>
        <v>47849</v>
      </c>
      <c r="H79" s="100"/>
      <c r="I79" s="373">
        <v>5</v>
      </c>
      <c r="J79" s="99">
        <f>SUM(G79)+I79</f>
        <v>47854</v>
      </c>
      <c r="K79" s="43">
        <f>SUM(K78)+I79</f>
        <v>280</v>
      </c>
      <c r="L79" s="58"/>
      <c r="M79" s="58"/>
      <c r="N79" s="58"/>
      <c r="O79" s="147" t="s">
        <v>571</v>
      </c>
      <c r="P79" s="152"/>
      <c r="Q79" s="60"/>
      <c r="R79" s="60" t="s">
        <v>434</v>
      </c>
      <c r="S79" s="58" t="s">
        <v>572</v>
      </c>
      <c r="T79" s="58"/>
      <c r="U79" s="58"/>
      <c r="V79" s="34"/>
      <c r="W79" s="34"/>
      <c r="X79" s="34"/>
      <c r="Y79" s="34"/>
      <c r="Z79" s="34"/>
    </row>
    <row r="80" spans="1:26" ht="15" customHeight="1" x14ac:dyDescent="0.25">
      <c r="A80" s="102"/>
      <c r="B80" s="58"/>
      <c r="C80" s="97"/>
      <c r="D80" s="156"/>
      <c r="E80" s="97"/>
      <c r="F80" s="98"/>
      <c r="G80" s="33"/>
      <c r="H80" s="373">
        <v>2</v>
      </c>
      <c r="I80" s="100"/>
      <c r="J80" s="33"/>
      <c r="K80" s="43">
        <f>SUM(K79)+H80</f>
        <v>282</v>
      </c>
      <c r="L80" s="58"/>
      <c r="M80" s="58"/>
      <c r="N80" s="58"/>
      <c r="O80" s="83"/>
      <c r="P80" s="152"/>
      <c r="Q80" s="60"/>
      <c r="R80" s="60"/>
      <c r="S80" s="58"/>
      <c r="T80" s="58"/>
      <c r="U80" s="58"/>
      <c r="V80" s="34"/>
      <c r="W80" s="34"/>
      <c r="X80" s="34"/>
      <c r="Y80" s="34"/>
      <c r="Z80" s="34"/>
    </row>
    <row r="81" spans="1:26" ht="15" customHeight="1" x14ac:dyDescent="0.25">
      <c r="A81" s="84" t="s">
        <v>53</v>
      </c>
      <c r="B81" s="58" t="s">
        <v>32</v>
      </c>
      <c r="C81" s="97"/>
      <c r="D81" s="156"/>
      <c r="E81" s="97"/>
      <c r="F81" s="98"/>
      <c r="G81" s="99">
        <f>SUM(J79)+H80</f>
        <v>47856</v>
      </c>
      <c r="H81" s="100"/>
      <c r="I81" s="373">
        <v>5</v>
      </c>
      <c r="J81" s="99">
        <f>SUM(G81)+I81</f>
        <v>47861</v>
      </c>
      <c r="K81" s="43">
        <f>SUM(K80)+I81</f>
        <v>287</v>
      </c>
      <c r="L81" s="58"/>
      <c r="M81" s="58"/>
      <c r="N81" s="58" t="s">
        <v>214</v>
      </c>
      <c r="O81" s="83"/>
      <c r="P81" s="157"/>
      <c r="Q81" s="60"/>
      <c r="R81" s="60" t="s">
        <v>434</v>
      </c>
      <c r="S81" s="58" t="s">
        <v>501</v>
      </c>
      <c r="T81" s="58"/>
      <c r="U81" s="58"/>
      <c r="V81" s="34"/>
      <c r="W81" s="34"/>
      <c r="X81" s="34"/>
      <c r="Y81" s="34"/>
      <c r="Z81" s="34"/>
    </row>
    <row r="82" spans="1:26" ht="15" customHeight="1" x14ac:dyDescent="0.25">
      <c r="A82" s="102"/>
      <c r="B82" s="58"/>
      <c r="C82" s="97"/>
      <c r="D82" s="156"/>
      <c r="E82" s="132" t="s">
        <v>291</v>
      </c>
      <c r="F82" s="98"/>
      <c r="G82" s="33"/>
      <c r="H82" s="373">
        <v>5</v>
      </c>
      <c r="I82" s="100"/>
      <c r="J82" s="33"/>
      <c r="K82" s="43">
        <f>SUM(K81)+H82</f>
        <v>292</v>
      </c>
      <c r="L82" s="58"/>
      <c r="M82" s="58"/>
      <c r="N82" s="58"/>
      <c r="O82" s="83"/>
      <c r="P82" s="60"/>
      <c r="Q82" s="60"/>
      <c r="R82" s="60"/>
      <c r="S82" s="58"/>
      <c r="T82" s="58"/>
      <c r="U82" s="58"/>
      <c r="V82" s="34"/>
      <c r="W82" s="34"/>
      <c r="X82" s="34"/>
      <c r="Y82" s="34"/>
      <c r="Z82" s="34"/>
    </row>
    <row r="83" spans="1:26" ht="24.95" customHeight="1" x14ac:dyDescent="0.25">
      <c r="A83" s="84" t="s">
        <v>43</v>
      </c>
      <c r="B83" s="58" t="s">
        <v>2</v>
      </c>
      <c r="C83" s="97"/>
      <c r="D83" s="156"/>
      <c r="E83" s="134"/>
      <c r="F83" s="98"/>
      <c r="G83" s="99">
        <f>SUM(J81)+H82</f>
        <v>47866</v>
      </c>
      <c r="H83" s="100"/>
      <c r="I83" s="373">
        <v>30</v>
      </c>
      <c r="J83" s="99">
        <f>SUM(G83)+I83</f>
        <v>47896</v>
      </c>
      <c r="K83" s="43">
        <f>SUM(K82)+I83</f>
        <v>322</v>
      </c>
      <c r="L83" s="58"/>
      <c r="M83" s="58"/>
      <c r="N83" s="58" t="s">
        <v>214</v>
      </c>
      <c r="O83" s="147" t="s">
        <v>570</v>
      </c>
      <c r="P83" s="60"/>
      <c r="Q83" s="101"/>
      <c r="R83" s="60" t="s">
        <v>434</v>
      </c>
      <c r="S83" s="58" t="s">
        <v>489</v>
      </c>
      <c r="T83" s="58" t="s">
        <v>207</v>
      </c>
      <c r="U83" s="58" t="s">
        <v>206</v>
      </c>
      <c r="V83" s="34"/>
      <c r="W83" s="34"/>
      <c r="X83" s="34"/>
      <c r="Y83" s="34"/>
      <c r="Z83" s="34"/>
    </row>
    <row r="84" spans="1:26" ht="15" customHeight="1" x14ac:dyDescent="0.25">
      <c r="A84" s="102"/>
      <c r="B84" s="58"/>
      <c r="C84" s="97"/>
      <c r="D84" s="156"/>
      <c r="E84" s="144"/>
      <c r="F84" s="98"/>
      <c r="G84" s="33"/>
      <c r="H84" s="373">
        <v>3</v>
      </c>
      <c r="I84" s="100"/>
      <c r="J84" s="33"/>
      <c r="K84" s="43">
        <f>SUM(K83)+H84</f>
        <v>325</v>
      </c>
      <c r="L84" s="58"/>
      <c r="M84" s="58"/>
      <c r="N84" s="58"/>
      <c r="O84" s="83"/>
      <c r="P84" s="60"/>
      <c r="Q84" s="60"/>
      <c r="R84" s="60"/>
      <c r="S84" s="58"/>
      <c r="T84" s="58"/>
      <c r="U84" s="58"/>
      <c r="V84" s="34"/>
      <c r="W84" s="34"/>
      <c r="X84" s="34"/>
      <c r="Y84" s="34"/>
      <c r="Z84" s="34"/>
    </row>
    <row r="85" spans="1:26" ht="15" customHeight="1" x14ac:dyDescent="0.25">
      <c r="A85" s="103" t="s">
        <v>342</v>
      </c>
      <c r="B85" s="58" t="s">
        <v>468</v>
      </c>
      <c r="C85" s="97"/>
      <c r="D85" s="156"/>
      <c r="E85" s="97"/>
      <c r="F85" s="98"/>
      <c r="G85" s="104">
        <f>SUM(J83)+H84</f>
        <v>47899</v>
      </c>
      <c r="H85" s="105"/>
      <c r="I85" s="374">
        <v>8</v>
      </c>
      <c r="J85" s="104">
        <f>SUM(G85)+I85</f>
        <v>47907</v>
      </c>
      <c r="K85" s="136">
        <f>SUM(K84)+I85</f>
        <v>333</v>
      </c>
      <c r="L85" s="107"/>
      <c r="M85" s="107"/>
      <c r="N85" s="58"/>
      <c r="O85" s="109" t="s">
        <v>579</v>
      </c>
      <c r="P85" s="60"/>
      <c r="Q85" s="101"/>
      <c r="R85" s="60" t="s">
        <v>434</v>
      </c>
      <c r="T85" s="58"/>
      <c r="U85" s="58"/>
      <c r="V85" s="34"/>
      <c r="W85" s="34"/>
      <c r="X85" s="34"/>
      <c r="Y85" s="34"/>
      <c r="Z85" s="34"/>
    </row>
    <row r="86" spans="1:26" ht="24.95" customHeight="1" x14ac:dyDescent="0.25">
      <c r="A86" s="115"/>
      <c r="B86" s="58" t="s">
        <v>198</v>
      </c>
      <c r="C86" s="97"/>
      <c r="D86" s="156"/>
      <c r="E86" s="97"/>
      <c r="F86" s="98"/>
      <c r="G86" s="117"/>
      <c r="H86" s="118"/>
      <c r="I86" s="376"/>
      <c r="J86" s="117"/>
      <c r="K86" s="139"/>
      <c r="L86" s="128"/>
      <c r="M86" s="128"/>
      <c r="N86" s="58"/>
      <c r="O86" s="129"/>
      <c r="P86" s="60"/>
      <c r="Q86" s="101"/>
      <c r="R86" s="60"/>
      <c r="S86" s="58" t="s">
        <v>502</v>
      </c>
      <c r="T86" s="58"/>
      <c r="U86" s="58"/>
      <c r="V86" s="34"/>
      <c r="W86" s="34"/>
      <c r="X86" s="34"/>
      <c r="Y86" s="34"/>
      <c r="Z86" s="34"/>
    </row>
    <row r="87" spans="1:26" ht="15" customHeight="1" x14ac:dyDescent="0.25">
      <c r="A87" s="102"/>
      <c r="B87" s="58"/>
      <c r="C87" s="97"/>
      <c r="D87" s="156"/>
      <c r="E87" s="97"/>
      <c r="F87" s="98"/>
      <c r="G87" s="33"/>
      <c r="H87" s="373">
        <v>2</v>
      </c>
      <c r="I87" s="100"/>
      <c r="J87" s="33"/>
      <c r="K87" s="43">
        <f>SUM(K85)+H87</f>
        <v>335</v>
      </c>
      <c r="L87" s="58"/>
      <c r="M87" s="58"/>
      <c r="N87" s="58"/>
      <c r="O87" s="83"/>
      <c r="P87" s="60"/>
      <c r="Q87" s="60"/>
      <c r="R87" s="60"/>
      <c r="S87" s="58"/>
      <c r="T87" s="58"/>
      <c r="U87" s="58"/>
      <c r="V87" s="34"/>
      <c r="W87" s="34"/>
      <c r="X87" s="34"/>
      <c r="Y87" s="34"/>
      <c r="Z87" s="34"/>
    </row>
    <row r="88" spans="1:26" ht="15" customHeight="1" x14ac:dyDescent="0.25">
      <c r="A88" s="103" t="s">
        <v>403</v>
      </c>
      <c r="B88" s="76" t="s">
        <v>406</v>
      </c>
      <c r="C88" s="97"/>
      <c r="D88" s="156"/>
      <c r="E88" s="97"/>
      <c r="F88" s="98"/>
      <c r="G88" s="104">
        <f>SUM(J85)+H87</f>
        <v>47909</v>
      </c>
      <c r="H88" s="105"/>
      <c r="I88" s="374">
        <v>15</v>
      </c>
      <c r="J88" s="104">
        <f>SUM(G88)+I88</f>
        <v>47924</v>
      </c>
      <c r="K88" s="136">
        <f>SUM(K87)+I88</f>
        <v>350</v>
      </c>
      <c r="L88" s="107"/>
      <c r="M88" s="107"/>
      <c r="N88" s="108" t="s">
        <v>535</v>
      </c>
      <c r="O88" s="109" t="s">
        <v>632</v>
      </c>
      <c r="P88" s="60"/>
      <c r="Q88" s="101"/>
      <c r="R88" s="60"/>
      <c r="S88" s="58" t="s">
        <v>503</v>
      </c>
      <c r="T88" s="58"/>
      <c r="U88" s="58"/>
      <c r="V88" s="34"/>
      <c r="W88" s="34"/>
      <c r="X88" s="34"/>
      <c r="Y88" s="34"/>
      <c r="Z88" s="34"/>
    </row>
    <row r="89" spans="1:26" ht="15" customHeight="1" x14ac:dyDescent="0.25">
      <c r="A89" s="50"/>
      <c r="B89" s="58" t="s">
        <v>402</v>
      </c>
      <c r="C89" s="97"/>
      <c r="D89" s="156"/>
      <c r="E89" s="97"/>
      <c r="F89" s="98"/>
      <c r="G89" s="110"/>
      <c r="H89" s="111"/>
      <c r="I89" s="375"/>
      <c r="J89" s="110"/>
      <c r="K89" s="158"/>
      <c r="L89" s="112"/>
      <c r="M89" s="112"/>
      <c r="N89" s="113"/>
      <c r="O89" s="114"/>
      <c r="P89" s="60"/>
      <c r="Q89" s="101"/>
      <c r="R89" s="60" t="s">
        <v>434</v>
      </c>
      <c r="S89" s="58"/>
      <c r="T89" s="58"/>
      <c r="U89" s="58"/>
      <c r="V89" s="34"/>
      <c r="W89" s="34"/>
      <c r="X89" s="34"/>
      <c r="Y89" s="34"/>
      <c r="Z89" s="34"/>
    </row>
    <row r="90" spans="1:26" ht="15" customHeight="1" x14ac:dyDescent="0.25">
      <c r="A90" s="50"/>
      <c r="B90" s="58" t="s">
        <v>407</v>
      </c>
      <c r="C90" s="97"/>
      <c r="D90" s="156"/>
      <c r="E90" s="97"/>
      <c r="F90" s="98"/>
      <c r="G90" s="110"/>
      <c r="H90" s="111"/>
      <c r="I90" s="375"/>
      <c r="J90" s="110"/>
      <c r="K90" s="158"/>
      <c r="L90" s="112"/>
      <c r="M90" s="112"/>
      <c r="N90" s="113"/>
      <c r="O90" s="114"/>
      <c r="P90" s="60"/>
      <c r="Q90" s="101"/>
      <c r="R90" s="60"/>
      <c r="S90" s="58"/>
      <c r="T90" s="58"/>
      <c r="U90" s="58"/>
      <c r="V90" s="34"/>
      <c r="W90" s="34"/>
      <c r="X90" s="34"/>
      <c r="Y90" s="34"/>
      <c r="Z90" s="34"/>
    </row>
    <row r="91" spans="1:26" ht="30" customHeight="1" x14ac:dyDescent="0.25">
      <c r="A91" s="115"/>
      <c r="B91" s="58" t="s">
        <v>408</v>
      </c>
      <c r="C91" s="97"/>
      <c r="D91" s="93" t="s">
        <v>595</v>
      </c>
      <c r="E91" s="97"/>
      <c r="F91" s="98"/>
      <c r="G91" s="117"/>
      <c r="H91" s="118"/>
      <c r="I91" s="376"/>
      <c r="J91" s="117"/>
      <c r="K91" s="139"/>
      <c r="L91" s="128"/>
      <c r="M91" s="128"/>
      <c r="N91" s="159"/>
      <c r="O91" s="129"/>
      <c r="P91" s="60"/>
      <c r="Q91" s="101"/>
      <c r="R91" s="60"/>
      <c r="S91" s="58"/>
      <c r="T91" s="58"/>
      <c r="U91" s="58"/>
      <c r="V91" s="34"/>
      <c r="W91" s="34"/>
      <c r="X91" s="34"/>
      <c r="Y91" s="34"/>
      <c r="Z91" s="34"/>
    </row>
    <row r="92" spans="1:26" ht="15" customHeight="1" x14ac:dyDescent="0.25">
      <c r="A92" s="91"/>
      <c r="B92" s="58"/>
      <c r="C92" s="97"/>
      <c r="D92" s="93"/>
      <c r="E92" s="97"/>
      <c r="F92" s="98"/>
      <c r="G92" s="160"/>
      <c r="H92" s="377">
        <v>5</v>
      </c>
      <c r="I92" s="126"/>
      <c r="J92" s="160"/>
      <c r="K92" s="43">
        <f>SUM(K88)+H92</f>
        <v>355</v>
      </c>
      <c r="L92" s="58"/>
      <c r="M92" s="58"/>
      <c r="N92" s="58"/>
      <c r="O92" s="147"/>
      <c r="P92" s="60"/>
      <c r="Q92" s="101"/>
      <c r="R92" s="60"/>
      <c r="S92" s="58"/>
      <c r="T92" s="58"/>
      <c r="U92" s="58"/>
      <c r="V92" s="34"/>
      <c r="W92" s="34"/>
      <c r="X92" s="34"/>
      <c r="Y92" s="34"/>
      <c r="Z92" s="34"/>
    </row>
    <row r="93" spans="1:26" ht="15" customHeight="1" x14ac:dyDescent="0.25">
      <c r="A93" s="103" t="s">
        <v>656</v>
      </c>
      <c r="B93" s="58" t="s">
        <v>657</v>
      </c>
      <c r="C93" s="97"/>
      <c r="D93" s="93"/>
      <c r="E93" s="97"/>
      <c r="F93" s="98"/>
      <c r="G93" s="104">
        <f>SUM(J88)+H92</f>
        <v>47929</v>
      </c>
      <c r="H93" s="105"/>
      <c r="I93" s="374">
        <v>20</v>
      </c>
      <c r="J93" s="104">
        <f>SUM(G93)+I93</f>
        <v>47949</v>
      </c>
      <c r="K93" s="136">
        <f>SUM(K92)+I93</f>
        <v>375</v>
      </c>
      <c r="L93" s="107"/>
      <c r="M93" s="107"/>
      <c r="N93" s="108" t="s">
        <v>660</v>
      </c>
      <c r="O93" s="161"/>
      <c r="P93" s="60"/>
      <c r="Q93" s="101"/>
      <c r="R93" s="60" t="s">
        <v>659</v>
      </c>
      <c r="S93" s="58"/>
      <c r="T93" s="58"/>
      <c r="U93" s="58"/>
      <c r="V93" s="34"/>
      <c r="W93" s="34"/>
      <c r="X93" s="34"/>
      <c r="Y93" s="34"/>
      <c r="Z93" s="34"/>
    </row>
    <row r="94" spans="1:26" ht="15" customHeight="1" x14ac:dyDescent="0.25">
      <c r="A94" s="115"/>
      <c r="B94" s="58" t="s">
        <v>658</v>
      </c>
      <c r="C94" s="97"/>
      <c r="D94" s="93"/>
      <c r="E94" s="97"/>
      <c r="F94" s="98"/>
      <c r="G94" s="117"/>
      <c r="H94" s="118"/>
      <c r="I94" s="376"/>
      <c r="J94" s="117"/>
      <c r="K94" s="139"/>
      <c r="L94" s="128"/>
      <c r="M94" s="128"/>
      <c r="N94" s="159"/>
      <c r="O94" s="162"/>
      <c r="P94" s="60"/>
      <c r="Q94" s="101"/>
      <c r="R94" s="60"/>
      <c r="S94" s="58"/>
      <c r="T94" s="58"/>
      <c r="U94" s="58"/>
      <c r="V94" s="34"/>
      <c r="W94" s="34"/>
      <c r="X94" s="34"/>
      <c r="Y94" s="34"/>
      <c r="Z94" s="34"/>
    </row>
    <row r="95" spans="1:26" ht="15" customHeight="1" x14ac:dyDescent="0.25">
      <c r="A95" s="91"/>
      <c r="B95" s="58"/>
      <c r="C95" s="97"/>
      <c r="D95" s="93"/>
      <c r="E95" s="97"/>
      <c r="F95" s="98"/>
      <c r="G95" s="160"/>
      <c r="H95" s="377">
        <v>13</v>
      </c>
      <c r="I95" s="126"/>
      <c r="J95" s="160"/>
      <c r="K95" s="43">
        <f>SUM(K93)+H95</f>
        <v>388</v>
      </c>
      <c r="L95" s="163" t="s">
        <v>637</v>
      </c>
      <c r="M95" s="164"/>
      <c r="N95" s="164"/>
      <c r="O95" s="165"/>
      <c r="P95" s="60"/>
      <c r="Q95" s="101"/>
      <c r="R95" s="60"/>
      <c r="S95" s="58"/>
      <c r="T95" s="58"/>
      <c r="U95" s="58"/>
      <c r="V95" s="34"/>
      <c r="W95" s="34"/>
      <c r="X95" s="34"/>
      <c r="Y95" s="34"/>
      <c r="Z95" s="34"/>
    </row>
    <row r="96" spans="1:26" ht="45" customHeight="1" thickBot="1" x14ac:dyDescent="0.3">
      <c r="A96" s="130" t="s">
        <v>255</v>
      </c>
      <c r="B96" s="58" t="s">
        <v>644</v>
      </c>
      <c r="C96" s="166" t="s">
        <v>262</v>
      </c>
      <c r="D96" s="93"/>
      <c r="E96" s="97"/>
      <c r="F96" s="98"/>
      <c r="G96" s="99">
        <f>SUM(J93)+H95</f>
        <v>47962</v>
      </c>
      <c r="H96" s="126"/>
      <c r="I96" s="377">
        <v>5</v>
      </c>
      <c r="J96" s="167">
        <f>SUM(G96)+I96</f>
        <v>47967</v>
      </c>
      <c r="K96" s="43">
        <f>SUM(K95)+I96</f>
        <v>393</v>
      </c>
      <c r="L96" s="168" t="s">
        <v>253</v>
      </c>
      <c r="M96" s="168"/>
      <c r="N96" s="168" t="s">
        <v>645</v>
      </c>
      <c r="O96" s="169" t="s">
        <v>646</v>
      </c>
      <c r="P96" s="60"/>
      <c r="Q96" s="101"/>
      <c r="R96" s="60"/>
      <c r="S96" s="58"/>
      <c r="T96" s="58"/>
      <c r="U96" s="58"/>
      <c r="V96" s="34"/>
      <c r="W96" s="34"/>
      <c r="X96" s="34"/>
      <c r="Y96" s="34"/>
      <c r="Z96" s="34"/>
    </row>
    <row r="97" spans="1:26" ht="15" customHeight="1" thickBot="1" x14ac:dyDescent="0.3">
      <c r="A97" s="63" t="s">
        <v>364</v>
      </c>
      <c r="B97" s="64"/>
      <c r="C97" s="65"/>
      <c r="D97" s="93"/>
      <c r="E97" s="65"/>
      <c r="F97" s="66"/>
      <c r="G97" s="66"/>
      <c r="H97" s="66"/>
      <c r="I97" s="66"/>
      <c r="J97" s="66"/>
      <c r="K97" s="66"/>
      <c r="L97" s="71"/>
      <c r="M97" s="71"/>
      <c r="N97" s="71"/>
      <c r="O97" s="72"/>
      <c r="P97" s="73"/>
      <c r="Q97" s="73"/>
      <c r="R97" s="73"/>
      <c r="S97" s="71"/>
      <c r="T97" s="71"/>
      <c r="U97" s="71"/>
      <c r="V97" s="74"/>
      <c r="W97" s="74"/>
      <c r="X97" s="74"/>
      <c r="Y97" s="74"/>
      <c r="Z97" s="75"/>
    </row>
    <row r="98" spans="1:26" ht="15" customHeight="1" x14ac:dyDescent="0.25">
      <c r="A98" s="91"/>
      <c r="B98" s="51"/>
      <c r="C98" s="92"/>
      <c r="D98" s="93"/>
      <c r="E98" s="92"/>
      <c r="F98" s="94"/>
      <c r="G98" s="21"/>
      <c r="H98" s="377">
        <v>10</v>
      </c>
      <c r="I98" s="126"/>
      <c r="J98" s="21"/>
      <c r="K98" s="55">
        <f>SUM(K96)+H98</f>
        <v>403</v>
      </c>
      <c r="L98" s="51"/>
      <c r="M98" s="51"/>
      <c r="N98" s="51"/>
      <c r="O98" s="96"/>
      <c r="P98" s="95"/>
      <c r="Q98" s="95"/>
      <c r="R98" s="95"/>
      <c r="S98" s="51"/>
      <c r="T98" s="51"/>
      <c r="U98" s="51"/>
      <c r="V98" s="22"/>
      <c r="W98" s="22"/>
      <c r="X98" s="22"/>
      <c r="Y98" s="22"/>
      <c r="Z98" s="22"/>
    </row>
    <row r="99" spans="1:26" ht="15" customHeight="1" x14ac:dyDescent="0.25">
      <c r="A99" s="133" t="s">
        <v>54</v>
      </c>
      <c r="B99" s="58" t="s">
        <v>33</v>
      </c>
      <c r="C99" s="97"/>
      <c r="D99" s="93"/>
      <c r="E99" s="97"/>
      <c r="F99" s="98"/>
      <c r="G99" s="142">
        <f>SUM(J96)+H98</f>
        <v>47977</v>
      </c>
      <c r="H99" s="135"/>
      <c r="I99" s="378">
        <v>70</v>
      </c>
      <c r="J99" s="142">
        <f>SUM(G99)+I99</f>
        <v>48047</v>
      </c>
      <c r="K99" s="106">
        <f>SUM(K98)+I99</f>
        <v>473</v>
      </c>
      <c r="L99" s="170" t="s">
        <v>651</v>
      </c>
      <c r="M99" s="171" t="s">
        <v>251</v>
      </c>
      <c r="N99" s="58" t="s">
        <v>214</v>
      </c>
      <c r="O99" s="109" t="s">
        <v>647</v>
      </c>
      <c r="P99" s="101"/>
      <c r="Q99" s="60"/>
      <c r="R99" s="172" t="s">
        <v>434</v>
      </c>
      <c r="S99" s="173" t="s">
        <v>504</v>
      </c>
      <c r="T99" s="58"/>
      <c r="U99" s="58"/>
      <c r="V99" s="34"/>
      <c r="W99" s="34"/>
      <c r="X99" s="34"/>
      <c r="Y99" s="34"/>
      <c r="Z99" s="34"/>
    </row>
    <row r="100" spans="1:26" ht="15" customHeight="1" x14ac:dyDescent="0.25">
      <c r="A100" s="133"/>
      <c r="B100" s="58" t="s">
        <v>215</v>
      </c>
      <c r="C100" s="97"/>
      <c r="D100" s="93"/>
      <c r="E100" s="97"/>
      <c r="F100" s="98"/>
      <c r="G100" s="142"/>
      <c r="H100" s="135"/>
      <c r="I100" s="378"/>
      <c r="J100" s="142"/>
      <c r="K100" s="106"/>
      <c r="L100" s="170"/>
      <c r="M100" s="171"/>
      <c r="N100" s="58"/>
      <c r="O100" s="114"/>
      <c r="P100" s="60"/>
      <c r="Q100" s="101"/>
      <c r="R100" s="172"/>
      <c r="T100" s="58"/>
      <c r="U100" s="58"/>
      <c r="V100" s="34"/>
      <c r="W100" s="34"/>
      <c r="X100" s="34"/>
      <c r="Y100" s="34"/>
      <c r="Z100" s="34"/>
    </row>
    <row r="101" spans="1:26" ht="24.95" customHeight="1" x14ac:dyDescent="0.25">
      <c r="A101" s="133"/>
      <c r="B101" s="58" t="s">
        <v>218</v>
      </c>
      <c r="C101" s="97"/>
      <c r="D101" s="93"/>
      <c r="E101" s="97"/>
      <c r="F101" s="98"/>
      <c r="G101" s="142"/>
      <c r="H101" s="135"/>
      <c r="I101" s="378"/>
      <c r="J101" s="142"/>
      <c r="K101" s="106"/>
      <c r="L101" s="170"/>
      <c r="M101" s="171"/>
      <c r="N101" s="58" t="s">
        <v>451</v>
      </c>
      <c r="O101" s="114"/>
      <c r="P101" s="101"/>
      <c r="Q101" s="60"/>
      <c r="R101" s="172" t="s">
        <v>434</v>
      </c>
      <c r="S101" s="173" t="s">
        <v>505</v>
      </c>
      <c r="T101" s="58"/>
      <c r="U101" s="58"/>
      <c r="V101" s="34"/>
      <c r="W101" s="174"/>
      <c r="X101" s="175"/>
      <c r="Y101" s="175"/>
      <c r="Z101" s="176"/>
    </row>
    <row r="102" spans="1:26" ht="15" customHeight="1" x14ac:dyDescent="0.25">
      <c r="A102" s="133"/>
      <c r="B102" s="58" t="s">
        <v>34</v>
      </c>
      <c r="C102" s="97"/>
      <c r="D102" s="93"/>
      <c r="E102" s="97"/>
      <c r="F102" s="98"/>
      <c r="G102" s="142"/>
      <c r="H102" s="135"/>
      <c r="I102" s="378"/>
      <c r="J102" s="142"/>
      <c r="K102" s="106"/>
      <c r="L102" s="170"/>
      <c r="M102" s="171"/>
      <c r="N102" s="58"/>
      <c r="O102" s="114"/>
      <c r="P102" s="101"/>
      <c r="Q102" s="60"/>
      <c r="R102" s="60" t="s">
        <v>434</v>
      </c>
      <c r="T102" s="58"/>
      <c r="U102" s="58"/>
      <c r="V102" s="34"/>
      <c r="W102" s="34"/>
      <c r="X102" s="34"/>
      <c r="Y102" s="34"/>
      <c r="Z102" s="34"/>
    </row>
    <row r="103" spans="1:26" ht="15" customHeight="1" x14ac:dyDescent="0.25">
      <c r="A103" s="133"/>
      <c r="B103" s="58" t="s">
        <v>35</v>
      </c>
      <c r="C103" s="97"/>
      <c r="D103" s="93"/>
      <c r="E103" s="97"/>
      <c r="F103" s="98"/>
      <c r="G103" s="142"/>
      <c r="H103" s="135"/>
      <c r="I103" s="378"/>
      <c r="J103" s="142"/>
      <c r="K103" s="106"/>
      <c r="L103" s="170"/>
      <c r="M103" s="171"/>
      <c r="N103" s="58" t="s">
        <v>214</v>
      </c>
      <c r="O103" s="114"/>
      <c r="P103" s="101"/>
      <c r="Q103" s="60"/>
      <c r="R103" s="60" t="s">
        <v>434</v>
      </c>
      <c r="S103" s="58"/>
      <c r="T103" s="58"/>
      <c r="U103" s="58"/>
      <c r="V103" s="34"/>
      <c r="W103" s="34"/>
      <c r="X103" s="34"/>
      <c r="Y103" s="34"/>
      <c r="Z103" s="34"/>
    </row>
    <row r="104" spans="1:26" ht="15" customHeight="1" x14ac:dyDescent="0.25">
      <c r="A104" s="133"/>
      <c r="B104" s="58" t="s">
        <v>36</v>
      </c>
      <c r="C104" s="97"/>
      <c r="D104" s="93"/>
      <c r="E104" s="97"/>
      <c r="F104" s="98"/>
      <c r="G104" s="142"/>
      <c r="H104" s="135"/>
      <c r="I104" s="378"/>
      <c r="J104" s="142"/>
      <c r="K104" s="106"/>
      <c r="L104" s="170"/>
      <c r="M104" s="171"/>
      <c r="N104" s="58"/>
      <c r="O104" s="114"/>
      <c r="P104" s="101"/>
      <c r="Q104" s="60"/>
      <c r="R104" s="60" t="s">
        <v>434</v>
      </c>
      <c r="S104" s="58" t="s">
        <v>506</v>
      </c>
      <c r="T104" s="58"/>
      <c r="U104" s="58"/>
      <c r="V104" s="34"/>
      <c r="W104" s="34"/>
      <c r="X104" s="34"/>
      <c r="Y104" s="34"/>
      <c r="Z104" s="34"/>
    </row>
    <row r="105" spans="1:26" ht="15" customHeight="1" x14ac:dyDescent="0.25">
      <c r="A105" s="133"/>
      <c r="B105" s="58" t="s">
        <v>309</v>
      </c>
      <c r="C105" s="97"/>
      <c r="D105" s="131"/>
      <c r="E105" s="97"/>
      <c r="F105" s="98"/>
      <c r="G105" s="142"/>
      <c r="H105" s="135"/>
      <c r="I105" s="378"/>
      <c r="J105" s="142"/>
      <c r="K105" s="106"/>
      <c r="L105" s="170"/>
      <c r="M105" s="171"/>
      <c r="N105" s="58"/>
      <c r="O105" s="114"/>
      <c r="P105" s="101"/>
      <c r="Q105" s="60"/>
      <c r="R105" s="60" t="s">
        <v>434</v>
      </c>
      <c r="S105" s="58"/>
      <c r="T105" s="58"/>
      <c r="U105" s="58"/>
      <c r="V105" s="34"/>
      <c r="W105" s="34"/>
      <c r="X105" s="34"/>
      <c r="Y105" s="34"/>
      <c r="Z105" s="34"/>
    </row>
    <row r="106" spans="1:26" ht="15" customHeight="1" x14ac:dyDescent="0.25">
      <c r="A106" s="133"/>
      <c r="B106" s="58" t="s">
        <v>37</v>
      </c>
      <c r="C106" s="116" t="s">
        <v>262</v>
      </c>
      <c r="D106" s="116" t="s">
        <v>588</v>
      </c>
      <c r="E106" s="177"/>
      <c r="F106" s="98"/>
      <c r="G106" s="142"/>
      <c r="H106" s="135"/>
      <c r="I106" s="378"/>
      <c r="J106" s="142"/>
      <c r="K106" s="106"/>
      <c r="L106" s="170"/>
      <c r="M106" s="171"/>
      <c r="N106" s="58"/>
      <c r="O106" s="114"/>
      <c r="P106" s="101"/>
      <c r="Q106" s="60"/>
      <c r="R106" s="60" t="s">
        <v>434</v>
      </c>
      <c r="S106" s="58"/>
      <c r="T106" s="58"/>
      <c r="U106" s="58"/>
      <c r="V106" s="34"/>
      <c r="W106" s="34"/>
      <c r="X106" s="34"/>
      <c r="Y106" s="34"/>
      <c r="Z106" s="34"/>
    </row>
    <row r="107" spans="1:26" ht="24.95" customHeight="1" x14ac:dyDescent="0.25">
      <c r="A107" s="133"/>
      <c r="B107" s="58" t="s">
        <v>38</v>
      </c>
      <c r="C107" s="123"/>
      <c r="D107" s="123"/>
      <c r="E107" s="177"/>
      <c r="F107" s="98"/>
      <c r="G107" s="142"/>
      <c r="H107" s="135"/>
      <c r="I107" s="378"/>
      <c r="J107" s="142"/>
      <c r="K107" s="106"/>
      <c r="L107" s="170"/>
      <c r="M107" s="171"/>
      <c r="N107" s="58"/>
      <c r="O107" s="114"/>
      <c r="P107" s="101"/>
      <c r="Q107" s="60"/>
      <c r="R107" s="60"/>
      <c r="S107" s="58" t="s">
        <v>541</v>
      </c>
      <c r="T107" s="58"/>
      <c r="U107" s="58"/>
      <c r="V107" s="34"/>
      <c r="W107" s="34"/>
      <c r="X107" s="34"/>
      <c r="Y107" s="34"/>
      <c r="Z107" s="34"/>
    </row>
    <row r="108" spans="1:26" ht="15" customHeight="1" x14ac:dyDescent="0.25">
      <c r="A108" s="133"/>
      <c r="B108" s="58" t="s">
        <v>39</v>
      </c>
      <c r="C108" s="123"/>
      <c r="D108" s="123"/>
      <c r="E108" s="177"/>
      <c r="F108" s="98"/>
      <c r="G108" s="142"/>
      <c r="H108" s="135"/>
      <c r="I108" s="378"/>
      <c r="J108" s="142"/>
      <c r="K108" s="106"/>
      <c r="L108" s="170"/>
      <c r="M108" s="171"/>
      <c r="N108" s="58"/>
      <c r="O108" s="114"/>
      <c r="P108" s="101"/>
      <c r="Q108" s="60"/>
      <c r="R108" s="60"/>
      <c r="S108" s="58"/>
      <c r="T108" s="58"/>
      <c r="U108" s="58"/>
      <c r="V108" s="34"/>
      <c r="W108" s="34"/>
      <c r="X108" s="34"/>
      <c r="Y108" s="34"/>
      <c r="Z108" s="34"/>
    </row>
    <row r="109" spans="1:26" ht="15" customHeight="1" x14ac:dyDescent="0.25">
      <c r="A109" s="133"/>
      <c r="B109" s="58" t="s">
        <v>608</v>
      </c>
      <c r="C109" s="123"/>
      <c r="D109" s="123"/>
      <c r="E109" s="177"/>
      <c r="F109" s="98"/>
      <c r="G109" s="142"/>
      <c r="H109" s="135"/>
      <c r="I109" s="378"/>
      <c r="J109" s="142"/>
      <c r="K109" s="106"/>
      <c r="L109" s="170"/>
      <c r="M109" s="171"/>
      <c r="N109" s="58"/>
      <c r="O109" s="114"/>
      <c r="P109" s="101"/>
      <c r="Q109" s="60"/>
      <c r="R109" s="60"/>
      <c r="S109" s="58"/>
      <c r="T109" s="58"/>
      <c r="U109" s="58"/>
      <c r="V109" s="34"/>
      <c r="W109" s="34"/>
      <c r="X109" s="34"/>
      <c r="Y109" s="34"/>
      <c r="Z109" s="34"/>
    </row>
    <row r="110" spans="1:26" ht="15" customHeight="1" x14ac:dyDescent="0.25">
      <c r="A110" s="133"/>
      <c r="B110" s="153" t="s">
        <v>612</v>
      </c>
      <c r="C110" s="123"/>
      <c r="D110" s="123"/>
      <c r="E110" s="177"/>
      <c r="F110" s="98"/>
      <c r="G110" s="142"/>
      <c r="H110" s="135"/>
      <c r="I110" s="378"/>
      <c r="J110" s="142"/>
      <c r="K110" s="106"/>
      <c r="L110" s="170"/>
      <c r="M110" s="171"/>
      <c r="N110" s="58" t="s">
        <v>214</v>
      </c>
      <c r="O110" s="114"/>
      <c r="P110" s="101"/>
      <c r="Q110" s="60"/>
      <c r="R110" s="60"/>
      <c r="S110" s="58"/>
      <c r="T110" s="58"/>
      <c r="U110" s="58"/>
      <c r="V110" s="34"/>
      <c r="W110" s="34"/>
      <c r="X110" s="34"/>
      <c r="Y110" s="34"/>
      <c r="Z110" s="34"/>
    </row>
    <row r="111" spans="1:26" ht="15" customHeight="1" thickBot="1" x14ac:dyDescent="0.3">
      <c r="A111" s="133"/>
      <c r="B111" s="153" t="s">
        <v>613</v>
      </c>
      <c r="C111" s="123"/>
      <c r="D111" s="123"/>
      <c r="E111" s="177"/>
      <c r="F111" s="98"/>
      <c r="G111" s="142"/>
      <c r="H111" s="135"/>
      <c r="I111" s="378"/>
      <c r="J111" s="142"/>
      <c r="K111" s="106"/>
      <c r="L111" s="170"/>
      <c r="M111" s="171"/>
      <c r="N111" s="58" t="s">
        <v>214</v>
      </c>
      <c r="O111" s="121"/>
      <c r="P111" s="101"/>
      <c r="Q111" s="60"/>
      <c r="R111" s="60" t="s">
        <v>434</v>
      </c>
      <c r="S111" s="58" t="s">
        <v>507</v>
      </c>
      <c r="T111" s="58"/>
      <c r="U111" s="58"/>
      <c r="V111" s="34"/>
      <c r="W111" s="34"/>
      <c r="X111" s="34"/>
      <c r="Y111" s="34"/>
      <c r="Z111" s="34"/>
    </row>
    <row r="112" spans="1:26" ht="15" customHeight="1" thickBot="1" x14ac:dyDescent="0.3">
      <c r="A112" s="63" t="s">
        <v>365</v>
      </c>
      <c r="B112" s="64"/>
      <c r="C112" s="123"/>
      <c r="D112" s="123"/>
      <c r="E112" s="65"/>
      <c r="F112" s="66"/>
      <c r="G112" s="124"/>
      <c r="H112" s="125"/>
      <c r="I112" s="125"/>
      <c r="J112" s="124"/>
      <c r="K112" s="68"/>
      <c r="L112" s="71"/>
      <c r="M112" s="71"/>
      <c r="N112" s="71"/>
      <c r="O112" s="72"/>
      <c r="P112" s="73"/>
      <c r="Q112" s="73"/>
      <c r="R112" s="73"/>
      <c r="S112" s="71"/>
      <c r="T112" s="71"/>
      <c r="U112" s="71"/>
      <c r="V112" s="74"/>
      <c r="W112" s="74"/>
      <c r="X112" s="74"/>
      <c r="Y112" s="74"/>
      <c r="Z112" s="75"/>
    </row>
    <row r="113" spans="1:26" ht="15" customHeight="1" thickBot="1" x14ac:dyDescent="0.3">
      <c r="A113" s="91"/>
      <c r="B113" s="51"/>
      <c r="C113" s="123"/>
      <c r="D113" s="123"/>
      <c r="E113" s="178"/>
      <c r="F113" s="94"/>
      <c r="G113" s="160"/>
      <c r="H113" s="377">
        <v>6</v>
      </c>
      <c r="I113" s="126"/>
      <c r="J113" s="160"/>
      <c r="K113" s="55">
        <f>SUM(K99)+H113</f>
        <v>479</v>
      </c>
      <c r="L113" s="51"/>
      <c r="M113" s="51"/>
      <c r="N113" s="51"/>
      <c r="O113" s="96"/>
      <c r="P113" s="95"/>
      <c r="Q113" s="95"/>
      <c r="R113" s="95"/>
      <c r="S113" s="51"/>
      <c r="T113" s="51"/>
      <c r="U113" s="51"/>
      <c r="V113" s="22"/>
      <c r="W113" s="22"/>
      <c r="X113" s="22"/>
      <c r="Y113" s="22"/>
      <c r="Z113" s="22"/>
    </row>
    <row r="114" spans="1:26" ht="15" customHeight="1" x14ac:dyDescent="0.25">
      <c r="A114" s="133" t="s">
        <v>55</v>
      </c>
      <c r="B114" s="58" t="s">
        <v>335</v>
      </c>
      <c r="C114" s="123"/>
      <c r="D114" s="123"/>
      <c r="E114" s="179" t="s">
        <v>433</v>
      </c>
      <c r="F114" s="149"/>
      <c r="G114" s="142">
        <f>SUM(J99)+H113</f>
        <v>48053</v>
      </c>
      <c r="H114" s="135"/>
      <c r="I114" s="378">
        <v>40</v>
      </c>
      <c r="J114" s="142">
        <f>SUM(G114)+I114</f>
        <v>48093</v>
      </c>
      <c r="K114" s="106">
        <f>SUM(K113)+I114</f>
        <v>519</v>
      </c>
      <c r="L114" s="180" t="s">
        <v>416</v>
      </c>
      <c r="M114" s="181" t="s">
        <v>548</v>
      </c>
      <c r="N114" s="58" t="s">
        <v>214</v>
      </c>
      <c r="O114" s="137"/>
      <c r="P114" s="138" t="s">
        <v>426</v>
      </c>
      <c r="Q114" s="60"/>
      <c r="R114" s="60"/>
      <c r="S114" s="58" t="s">
        <v>508</v>
      </c>
      <c r="T114" s="58"/>
      <c r="U114" s="58"/>
      <c r="V114" s="34"/>
      <c r="W114" s="34"/>
      <c r="X114" s="34"/>
      <c r="Y114" s="34"/>
      <c r="Z114" s="34"/>
    </row>
    <row r="115" spans="1:26" ht="50.1" customHeight="1" x14ac:dyDescent="0.25">
      <c r="A115" s="133"/>
      <c r="B115" s="58" t="s">
        <v>41</v>
      </c>
      <c r="C115" s="123"/>
      <c r="D115" s="123"/>
      <c r="E115" s="182"/>
      <c r="F115" s="149"/>
      <c r="G115" s="142"/>
      <c r="H115" s="135"/>
      <c r="I115" s="378"/>
      <c r="J115" s="142"/>
      <c r="K115" s="106"/>
      <c r="L115" s="180"/>
      <c r="M115" s="181"/>
      <c r="N115" s="58"/>
      <c r="O115" s="140"/>
      <c r="P115" s="141"/>
      <c r="Q115" s="60"/>
      <c r="R115" s="60" t="s">
        <v>434</v>
      </c>
      <c r="S115" s="58"/>
      <c r="T115" s="58"/>
      <c r="U115" s="58"/>
      <c r="V115" s="34"/>
      <c r="W115" s="34"/>
      <c r="X115" s="34"/>
      <c r="Y115" s="34"/>
      <c r="Z115" s="34"/>
    </row>
    <row r="116" spans="1:26" ht="15" customHeight="1" x14ac:dyDescent="0.25">
      <c r="A116" s="102"/>
      <c r="B116" s="58"/>
      <c r="C116" s="123"/>
      <c r="D116" s="123"/>
      <c r="E116" s="182"/>
      <c r="F116" s="149"/>
      <c r="G116" s="33"/>
      <c r="H116" s="373">
        <v>2</v>
      </c>
      <c r="I116" s="100"/>
      <c r="J116" s="33"/>
      <c r="K116" s="43">
        <f>SUM(K114)+H116</f>
        <v>521</v>
      </c>
      <c r="L116" s="58"/>
      <c r="M116" s="58"/>
      <c r="N116" s="58"/>
      <c r="O116" s="83"/>
      <c r="P116" s="60"/>
      <c r="Q116" s="60"/>
      <c r="R116" s="60"/>
      <c r="S116" s="58"/>
      <c r="T116" s="58"/>
      <c r="U116" s="58"/>
      <c r="V116" s="34"/>
      <c r="W116" s="34"/>
      <c r="X116" s="34"/>
      <c r="Y116" s="34"/>
      <c r="Z116" s="34"/>
    </row>
    <row r="117" spans="1:26" ht="15" customHeight="1" x14ac:dyDescent="0.25">
      <c r="A117" s="133" t="s">
        <v>56</v>
      </c>
      <c r="B117" s="58" t="s">
        <v>200</v>
      </c>
      <c r="C117" s="123"/>
      <c r="D117" s="123"/>
      <c r="E117" s="182"/>
      <c r="F117" s="98"/>
      <c r="G117" s="142">
        <f>SUM(J114)+H116</f>
        <v>48095</v>
      </c>
      <c r="H117" s="135"/>
      <c r="I117" s="378">
        <v>20</v>
      </c>
      <c r="J117" s="142">
        <f>SUM(G117)+I117</f>
        <v>48115</v>
      </c>
      <c r="K117" s="106">
        <f>SUM(K116)+I117</f>
        <v>541</v>
      </c>
      <c r="L117" s="183" t="s">
        <v>643</v>
      </c>
      <c r="M117" s="171" t="s">
        <v>380</v>
      </c>
      <c r="N117" s="58"/>
      <c r="O117" s="137"/>
      <c r="P117" s="60"/>
      <c r="Q117" s="101"/>
      <c r="R117" s="60" t="s">
        <v>434</v>
      </c>
      <c r="S117" s="58" t="s">
        <v>510</v>
      </c>
      <c r="T117" s="58"/>
      <c r="U117" s="58"/>
      <c r="V117" s="34"/>
      <c r="W117" s="34"/>
      <c r="X117" s="34"/>
      <c r="Y117" s="34"/>
      <c r="Z117" s="34"/>
    </row>
    <row r="118" spans="1:26" ht="15" customHeight="1" x14ac:dyDescent="0.25">
      <c r="A118" s="133"/>
      <c r="B118" s="58" t="s">
        <v>336</v>
      </c>
      <c r="C118" s="123"/>
      <c r="D118" s="123"/>
      <c r="E118" s="182"/>
      <c r="F118" s="98"/>
      <c r="G118" s="142"/>
      <c r="H118" s="135"/>
      <c r="I118" s="378"/>
      <c r="J118" s="142"/>
      <c r="K118" s="106"/>
      <c r="L118" s="183"/>
      <c r="M118" s="171"/>
      <c r="N118" s="58"/>
      <c r="O118" s="151"/>
      <c r="P118" s="60"/>
      <c r="Q118" s="101"/>
      <c r="R118" s="60"/>
      <c r="S118" s="58"/>
      <c r="T118" s="58"/>
      <c r="U118" s="58"/>
      <c r="V118" s="34"/>
      <c r="W118" s="34"/>
      <c r="X118" s="34"/>
      <c r="Y118" s="34"/>
      <c r="Z118" s="34"/>
    </row>
    <row r="119" spans="1:26" ht="18.75" customHeight="1" x14ac:dyDescent="0.25">
      <c r="A119" s="133"/>
      <c r="B119" s="58" t="s">
        <v>337</v>
      </c>
      <c r="C119" s="123"/>
      <c r="D119" s="123"/>
      <c r="E119" s="182"/>
      <c r="F119" s="98"/>
      <c r="G119" s="142"/>
      <c r="H119" s="135"/>
      <c r="I119" s="378"/>
      <c r="J119" s="142"/>
      <c r="K119" s="106"/>
      <c r="L119" s="183"/>
      <c r="M119" s="171"/>
      <c r="N119" s="58" t="s">
        <v>214</v>
      </c>
      <c r="O119" s="140"/>
      <c r="P119" s="60"/>
      <c r="Q119" s="101"/>
      <c r="R119" s="60"/>
      <c r="S119" s="58"/>
      <c r="T119" s="58"/>
      <c r="U119" s="58"/>
      <c r="V119" s="34"/>
      <c r="W119" s="34"/>
      <c r="X119" s="34"/>
      <c r="Y119" s="34"/>
      <c r="Z119" s="34"/>
    </row>
    <row r="120" spans="1:26" ht="15" customHeight="1" x14ac:dyDescent="0.25">
      <c r="A120" s="102"/>
      <c r="B120" s="58"/>
      <c r="C120" s="123"/>
      <c r="D120" s="123"/>
      <c r="E120" s="182"/>
      <c r="F120" s="149"/>
      <c r="G120" s="33"/>
      <c r="H120" s="373">
        <v>3</v>
      </c>
      <c r="I120" s="100"/>
      <c r="J120" s="33"/>
      <c r="K120" s="43">
        <f>SUM(K117)+H120</f>
        <v>544</v>
      </c>
      <c r="L120" s="58"/>
      <c r="M120" s="58"/>
      <c r="N120" s="58"/>
      <c r="O120" s="83"/>
      <c r="P120" s="60"/>
      <c r="Q120" s="60"/>
      <c r="R120" s="60"/>
      <c r="S120" s="58"/>
      <c r="T120" s="58"/>
      <c r="U120" s="58"/>
      <c r="V120" s="34"/>
      <c r="W120" s="34"/>
      <c r="X120" s="34"/>
      <c r="Y120" s="34"/>
      <c r="Z120" s="34"/>
    </row>
    <row r="121" spans="1:26" ht="45" customHeight="1" x14ac:dyDescent="0.25">
      <c r="A121" s="84" t="s">
        <v>330</v>
      </c>
      <c r="B121" s="58" t="s">
        <v>338</v>
      </c>
      <c r="C121" s="123"/>
      <c r="D121" s="127"/>
      <c r="E121" s="182"/>
      <c r="F121" s="149"/>
      <c r="G121" s="99">
        <f>SUM(J117)+H120</f>
        <v>48118</v>
      </c>
      <c r="H121" s="100"/>
      <c r="I121" s="373">
        <v>15</v>
      </c>
      <c r="J121" s="99">
        <f>SUM(G121)+I121</f>
        <v>48133</v>
      </c>
      <c r="K121" s="43">
        <f>SUM(K120)+I121</f>
        <v>559</v>
      </c>
      <c r="L121" s="58"/>
      <c r="M121" s="58"/>
      <c r="N121" s="58"/>
      <c r="O121" s="83"/>
      <c r="P121" s="60"/>
      <c r="Q121" s="101"/>
      <c r="R121" s="60"/>
      <c r="S121" s="58" t="s">
        <v>509</v>
      </c>
      <c r="T121" s="58"/>
      <c r="U121" s="58"/>
      <c r="V121" s="34"/>
      <c r="W121" s="34"/>
      <c r="X121" s="34"/>
      <c r="Y121" s="34"/>
      <c r="Z121" s="34"/>
    </row>
    <row r="122" spans="1:26" ht="15" customHeight="1" x14ac:dyDescent="0.25">
      <c r="A122" s="102"/>
      <c r="B122" s="58"/>
      <c r="C122" s="123"/>
      <c r="D122" s="184" t="s">
        <v>589</v>
      </c>
      <c r="E122" s="182"/>
      <c r="F122" s="149"/>
      <c r="G122" s="99"/>
      <c r="H122" s="373">
        <v>1</v>
      </c>
      <c r="I122" s="100"/>
      <c r="J122" s="99"/>
      <c r="K122" s="43">
        <f>SUM(K121)+H122</f>
        <v>560</v>
      </c>
      <c r="L122" s="58"/>
      <c r="M122" s="58"/>
      <c r="N122" s="58"/>
      <c r="O122" s="83"/>
      <c r="P122" s="60"/>
      <c r="Q122" s="101"/>
      <c r="R122" s="60"/>
      <c r="S122" s="58"/>
      <c r="T122" s="58"/>
      <c r="U122" s="58"/>
      <c r="V122" s="34"/>
      <c r="W122" s="34"/>
      <c r="X122" s="34"/>
      <c r="Y122" s="34"/>
      <c r="Z122" s="34"/>
    </row>
    <row r="123" spans="1:26" ht="15" customHeight="1" x14ac:dyDescent="0.25">
      <c r="A123" s="84" t="s">
        <v>331</v>
      </c>
      <c r="B123" s="58" t="s">
        <v>332</v>
      </c>
      <c r="C123" s="123"/>
      <c r="D123" s="185"/>
      <c r="E123" s="182"/>
      <c r="F123" s="149"/>
      <c r="G123" s="99">
        <f>SUM(J121)+H122</f>
        <v>48134</v>
      </c>
      <c r="H123" s="100"/>
      <c r="I123" s="373">
        <v>15</v>
      </c>
      <c r="J123" s="99">
        <f>SUM(G123)+I123</f>
        <v>48149</v>
      </c>
      <c r="K123" s="43">
        <f>SUM(K122)+I123</f>
        <v>575</v>
      </c>
      <c r="L123" s="58"/>
      <c r="M123" s="58"/>
      <c r="N123" s="58"/>
      <c r="O123" s="83"/>
      <c r="P123" s="60"/>
      <c r="Q123" s="101"/>
      <c r="R123" s="60"/>
      <c r="S123" s="58" t="s">
        <v>636</v>
      </c>
      <c r="T123" s="58"/>
      <c r="U123" s="58"/>
      <c r="V123" s="34"/>
      <c r="W123" s="34"/>
      <c r="X123" s="34"/>
      <c r="Y123" s="34"/>
      <c r="Z123" s="34"/>
    </row>
    <row r="124" spans="1:26" ht="15" customHeight="1" x14ac:dyDescent="0.25">
      <c r="A124" s="60"/>
      <c r="B124" s="58"/>
      <c r="C124" s="123"/>
      <c r="D124" s="185"/>
      <c r="E124" s="182"/>
      <c r="F124" s="149"/>
      <c r="G124" s="33"/>
      <c r="H124" s="379">
        <v>1</v>
      </c>
      <c r="I124" s="33"/>
      <c r="J124" s="33"/>
      <c r="K124" s="43">
        <f>SUM(K123)+H124</f>
        <v>576</v>
      </c>
      <c r="L124" s="58"/>
      <c r="M124" s="58"/>
      <c r="N124" s="58"/>
      <c r="O124" s="83"/>
      <c r="P124" s="60"/>
      <c r="Q124" s="60"/>
      <c r="R124" s="60"/>
      <c r="T124" s="58"/>
      <c r="U124" s="58"/>
      <c r="V124" s="34"/>
      <c r="W124" s="58"/>
      <c r="X124" s="34"/>
      <c r="Y124" s="34"/>
      <c r="Z124" s="34"/>
    </row>
    <row r="125" spans="1:26" ht="60" customHeight="1" x14ac:dyDescent="0.25">
      <c r="A125" s="84" t="s">
        <v>58</v>
      </c>
      <c r="B125" s="58" t="s">
        <v>59</v>
      </c>
      <c r="C125" s="123"/>
      <c r="D125" s="185"/>
      <c r="E125" s="182"/>
      <c r="F125" s="149"/>
      <c r="G125" s="99">
        <f>SUM(J123)+H124</f>
        <v>48150</v>
      </c>
      <c r="H125" s="100"/>
      <c r="I125" s="373">
        <v>10</v>
      </c>
      <c r="J125" s="99">
        <f>SUM(G125)+I125</f>
        <v>48160</v>
      </c>
      <c r="K125" s="43">
        <f>SUM(K124)+I125</f>
        <v>586</v>
      </c>
      <c r="L125" s="58" t="s">
        <v>247</v>
      </c>
      <c r="M125" s="58" t="s">
        <v>248</v>
      </c>
      <c r="N125" s="58"/>
      <c r="O125" s="83"/>
      <c r="P125" s="60"/>
      <c r="Q125" s="101"/>
      <c r="R125" s="60"/>
      <c r="S125" s="58"/>
      <c r="T125" s="58"/>
      <c r="U125" s="58"/>
      <c r="V125" s="34"/>
      <c r="W125" s="34"/>
      <c r="X125" s="34"/>
      <c r="Y125" s="34"/>
      <c r="Z125" s="34"/>
    </row>
    <row r="126" spans="1:26" ht="15" customHeight="1" x14ac:dyDescent="0.25">
      <c r="A126" s="91"/>
      <c r="B126" s="51"/>
      <c r="C126" s="123"/>
      <c r="D126" s="185"/>
      <c r="E126" s="182"/>
      <c r="F126" s="94"/>
      <c r="G126" s="160"/>
      <c r="H126" s="377">
        <v>3</v>
      </c>
      <c r="I126" s="126"/>
      <c r="J126" s="160"/>
      <c r="K126" s="43">
        <f>SUM(K125)+H126</f>
        <v>589</v>
      </c>
      <c r="L126" s="51"/>
      <c r="M126" s="51"/>
      <c r="N126" s="51"/>
      <c r="O126" s="96"/>
      <c r="P126" s="95"/>
      <c r="Q126" s="95"/>
      <c r="R126" s="95"/>
      <c r="S126" s="51"/>
      <c r="T126" s="51"/>
      <c r="U126" s="51"/>
      <c r="V126" s="34"/>
      <c r="W126" s="22"/>
      <c r="X126" s="22"/>
      <c r="Y126" s="22"/>
      <c r="Z126" s="22"/>
    </row>
    <row r="127" spans="1:26" ht="45" customHeight="1" x14ac:dyDescent="0.25">
      <c r="A127" s="84" t="s">
        <v>57</v>
      </c>
      <c r="B127" s="58" t="s">
        <v>40</v>
      </c>
      <c r="C127" s="123"/>
      <c r="D127" s="186"/>
      <c r="E127" s="182"/>
      <c r="F127" s="98"/>
      <c r="G127" s="99">
        <f>SUM(J125)+H126</f>
        <v>48163</v>
      </c>
      <c r="H127" s="100"/>
      <c r="I127" s="373">
        <v>40</v>
      </c>
      <c r="J127" s="99">
        <f>SUM(G127)+I127</f>
        <v>48203</v>
      </c>
      <c r="K127" s="43">
        <f>SUM(K126)+I127</f>
        <v>629</v>
      </c>
      <c r="L127" s="58" t="s">
        <v>236</v>
      </c>
      <c r="M127" s="58" t="s">
        <v>252</v>
      </c>
      <c r="N127" s="58" t="s">
        <v>432</v>
      </c>
      <c r="O127" s="147" t="s">
        <v>607</v>
      </c>
      <c r="P127" s="60"/>
      <c r="Q127" s="101"/>
      <c r="R127" s="60" t="s">
        <v>434</v>
      </c>
      <c r="S127" s="58"/>
      <c r="T127" s="58"/>
      <c r="U127" s="58"/>
      <c r="V127" s="34"/>
      <c r="W127" s="34"/>
      <c r="X127" s="34"/>
      <c r="Y127" s="34"/>
      <c r="Z127" s="34"/>
    </row>
    <row r="128" spans="1:26" ht="15" customHeight="1" x14ac:dyDescent="0.25">
      <c r="A128" s="102"/>
      <c r="B128" s="58"/>
      <c r="C128" s="123"/>
      <c r="D128" s="155" t="s">
        <v>590</v>
      </c>
      <c r="E128" s="182"/>
      <c r="F128" s="98"/>
      <c r="G128" s="99"/>
      <c r="H128" s="373">
        <v>1</v>
      </c>
      <c r="I128" s="100"/>
      <c r="J128" s="99"/>
      <c r="K128" s="43">
        <f>SUM(K127)+H128</f>
        <v>630</v>
      </c>
      <c r="L128" s="58"/>
      <c r="M128" s="58"/>
      <c r="N128" s="58"/>
      <c r="O128" s="83"/>
      <c r="P128" s="60"/>
      <c r="Q128" s="60"/>
      <c r="R128" s="60"/>
      <c r="S128" s="58"/>
      <c r="T128" s="58"/>
      <c r="U128" s="58"/>
      <c r="V128" s="34"/>
      <c r="W128" s="34"/>
      <c r="X128" s="34"/>
      <c r="Y128" s="34"/>
      <c r="Z128" s="34"/>
    </row>
    <row r="129" spans="1:26" ht="15" customHeight="1" x14ac:dyDescent="0.25">
      <c r="A129" s="84" t="s">
        <v>273</v>
      </c>
      <c r="B129" s="58" t="s">
        <v>274</v>
      </c>
      <c r="C129" s="123"/>
      <c r="D129" s="156"/>
      <c r="E129" s="182"/>
      <c r="F129" s="98"/>
      <c r="G129" s="99">
        <f>SUM(J127)+H128</f>
        <v>48204</v>
      </c>
      <c r="H129" s="100"/>
      <c r="I129" s="373">
        <v>10</v>
      </c>
      <c r="J129" s="99">
        <f>SUM(G129)+I129</f>
        <v>48214</v>
      </c>
      <c r="K129" s="43">
        <f>SUM(K128)+I129</f>
        <v>640</v>
      </c>
      <c r="L129" s="58"/>
      <c r="M129" s="58"/>
      <c r="N129" s="58"/>
      <c r="O129" s="83"/>
      <c r="P129" s="60"/>
      <c r="Q129" s="101"/>
      <c r="R129" s="60"/>
      <c r="S129" s="58"/>
      <c r="T129" s="58"/>
      <c r="U129" s="58"/>
      <c r="V129" s="34"/>
      <c r="W129" s="34"/>
      <c r="X129" s="34"/>
      <c r="Y129" s="34"/>
      <c r="Z129" s="34"/>
    </row>
    <row r="130" spans="1:26" ht="15" customHeight="1" x14ac:dyDescent="0.25">
      <c r="A130" s="102"/>
      <c r="B130" s="58"/>
      <c r="C130" s="123"/>
      <c r="D130" s="156"/>
      <c r="E130" s="182"/>
      <c r="F130" s="98"/>
      <c r="G130" s="99"/>
      <c r="H130" s="373">
        <v>3</v>
      </c>
      <c r="I130" s="100"/>
      <c r="J130" s="99"/>
      <c r="K130" s="43">
        <f>SUM(K129)+H130</f>
        <v>643</v>
      </c>
      <c r="L130" s="58"/>
      <c r="M130" s="58"/>
      <c r="N130" s="58"/>
      <c r="O130" s="83"/>
      <c r="P130" s="60"/>
      <c r="Q130" s="60"/>
      <c r="R130" s="60"/>
      <c r="S130" s="58"/>
      <c r="T130" s="58"/>
      <c r="U130" s="58"/>
      <c r="V130" s="34"/>
      <c r="W130" s="34"/>
      <c r="X130" s="34"/>
      <c r="Y130" s="34"/>
      <c r="Z130" s="34"/>
    </row>
    <row r="131" spans="1:26" ht="45" customHeight="1" x14ac:dyDescent="0.25">
      <c r="A131" s="84" t="s">
        <v>244</v>
      </c>
      <c r="B131" s="58" t="s">
        <v>203</v>
      </c>
      <c r="C131" s="123"/>
      <c r="D131" s="156"/>
      <c r="E131" s="182"/>
      <c r="F131" s="149"/>
      <c r="G131" s="99">
        <f>SUM(J129)+H130</f>
        <v>48217</v>
      </c>
      <c r="H131" s="100"/>
      <c r="I131" s="373">
        <v>10</v>
      </c>
      <c r="J131" s="99">
        <f>SUM(G131)+I131</f>
        <v>48227</v>
      </c>
      <c r="K131" s="43">
        <f>SUM(K130)+I131</f>
        <v>653</v>
      </c>
      <c r="L131" s="58" t="s">
        <v>245</v>
      </c>
      <c r="M131" s="58" t="s">
        <v>246</v>
      </c>
      <c r="N131" s="58"/>
      <c r="O131" s="147" t="s">
        <v>615</v>
      </c>
      <c r="P131" s="60"/>
      <c r="Q131" s="101"/>
      <c r="R131" s="60" t="s">
        <v>434</v>
      </c>
      <c r="S131" s="58" t="s">
        <v>478</v>
      </c>
      <c r="T131" s="58"/>
      <c r="U131" s="58"/>
      <c r="V131" s="34"/>
      <c r="W131" s="34"/>
      <c r="X131" s="34"/>
      <c r="Y131" s="34"/>
      <c r="Z131" s="34"/>
    </row>
    <row r="132" spans="1:26" ht="15" customHeight="1" x14ac:dyDescent="0.25">
      <c r="A132" s="102"/>
      <c r="B132" s="58"/>
      <c r="C132" s="123"/>
      <c r="D132" s="156"/>
      <c r="E132" s="182"/>
      <c r="F132" s="149"/>
      <c r="G132" s="33"/>
      <c r="H132" s="373">
        <v>1</v>
      </c>
      <c r="I132" s="100"/>
      <c r="J132" s="33"/>
      <c r="K132" s="43">
        <f>SUM(K131)+H132</f>
        <v>654</v>
      </c>
      <c r="L132" s="58"/>
      <c r="M132" s="58"/>
      <c r="N132" s="58"/>
      <c r="O132" s="83"/>
      <c r="P132" s="60"/>
      <c r="Q132" s="60"/>
      <c r="R132" s="60"/>
      <c r="S132" s="58"/>
      <c r="T132" s="58"/>
      <c r="U132" s="58"/>
      <c r="V132" s="34"/>
      <c r="W132" s="34"/>
      <c r="X132" s="34"/>
      <c r="Y132" s="34"/>
      <c r="Z132" s="34"/>
    </row>
    <row r="133" spans="1:26" ht="60" customHeight="1" x14ac:dyDescent="0.25">
      <c r="A133" s="84" t="s">
        <v>60</v>
      </c>
      <c r="B133" s="58" t="s">
        <v>61</v>
      </c>
      <c r="C133" s="123"/>
      <c r="D133" s="156"/>
      <c r="E133" s="182"/>
      <c r="F133" s="149"/>
      <c r="G133" s="99">
        <f>SUM(J131)+H132</f>
        <v>48228</v>
      </c>
      <c r="H133" s="100"/>
      <c r="I133" s="373">
        <v>10</v>
      </c>
      <c r="J133" s="99">
        <f>SUM(G133)+I133</f>
        <v>48238</v>
      </c>
      <c r="K133" s="43">
        <f>SUM(K132)+I133</f>
        <v>664</v>
      </c>
      <c r="L133" s="187" t="s">
        <v>625</v>
      </c>
      <c r="M133" s="58" t="s">
        <v>241</v>
      </c>
      <c r="N133" s="58" t="s">
        <v>214</v>
      </c>
      <c r="O133" s="83"/>
      <c r="P133" s="60"/>
      <c r="Q133" s="101"/>
      <c r="R133" s="60"/>
      <c r="S133" s="58"/>
      <c r="T133" s="58"/>
      <c r="U133" s="58"/>
      <c r="V133" s="34"/>
      <c r="W133" s="34"/>
      <c r="X133" s="34"/>
      <c r="Y133" s="34"/>
      <c r="Z133" s="34"/>
    </row>
    <row r="134" spans="1:26" ht="15" customHeight="1" x14ac:dyDescent="0.25">
      <c r="A134" s="102"/>
      <c r="B134" s="58"/>
      <c r="C134" s="123"/>
      <c r="D134" s="156"/>
      <c r="E134" s="182"/>
      <c r="F134" s="149"/>
      <c r="G134" s="33"/>
      <c r="H134" s="373">
        <v>1</v>
      </c>
      <c r="I134" s="100"/>
      <c r="J134" s="33"/>
      <c r="K134" s="43">
        <f>SUM(K133)+H134</f>
        <v>665</v>
      </c>
      <c r="L134" s="58"/>
      <c r="M134" s="58"/>
      <c r="N134" s="58"/>
      <c r="O134" s="83"/>
      <c r="P134" s="60"/>
      <c r="Q134" s="60"/>
      <c r="R134" s="60"/>
      <c r="S134" s="58"/>
      <c r="T134" s="58"/>
      <c r="U134" s="58"/>
      <c r="V134" s="34"/>
      <c r="W134" s="34"/>
      <c r="X134" s="34"/>
      <c r="Y134" s="34"/>
      <c r="Z134" s="34"/>
    </row>
    <row r="135" spans="1:26" ht="15" customHeight="1" x14ac:dyDescent="0.25">
      <c r="A135" s="84" t="s">
        <v>255</v>
      </c>
      <c r="B135" s="171" t="s">
        <v>62</v>
      </c>
      <c r="C135" s="123"/>
      <c r="D135" s="156"/>
      <c r="E135" s="182"/>
      <c r="F135" s="149"/>
      <c r="G135" s="142">
        <f>SUM(J133)+H134</f>
        <v>48239</v>
      </c>
      <c r="H135" s="135"/>
      <c r="I135" s="378">
        <v>15</v>
      </c>
      <c r="J135" s="142">
        <f>SUM(G135)+I135</f>
        <v>48254</v>
      </c>
      <c r="K135" s="106">
        <f>SUM(K134)+I135</f>
        <v>680</v>
      </c>
      <c r="L135" s="58" t="s">
        <v>253</v>
      </c>
      <c r="M135" s="171" t="s">
        <v>260</v>
      </c>
      <c r="N135" s="58"/>
      <c r="O135" s="109" t="s">
        <v>646</v>
      </c>
      <c r="P135" s="60"/>
      <c r="Q135" s="101"/>
      <c r="R135" s="60"/>
      <c r="S135" s="58"/>
      <c r="T135" s="58"/>
      <c r="U135" s="58"/>
      <c r="V135" s="34"/>
      <c r="W135" s="34"/>
      <c r="X135" s="34"/>
      <c r="Y135" s="34"/>
      <c r="Z135" s="34"/>
    </row>
    <row r="136" spans="1:26" ht="15" customHeight="1" x14ac:dyDescent="0.25">
      <c r="A136" s="84" t="s">
        <v>254</v>
      </c>
      <c r="B136" s="171"/>
      <c r="C136" s="123"/>
      <c r="D136" s="156"/>
      <c r="E136" s="182"/>
      <c r="F136" s="149"/>
      <c r="G136" s="142"/>
      <c r="H136" s="135"/>
      <c r="I136" s="378"/>
      <c r="J136" s="142"/>
      <c r="K136" s="106"/>
      <c r="L136" s="187" t="s">
        <v>250</v>
      </c>
      <c r="M136" s="171"/>
      <c r="N136" s="58"/>
      <c r="O136" s="129"/>
      <c r="P136" s="60"/>
      <c r="Q136" s="101"/>
      <c r="R136" s="60"/>
      <c r="S136" s="58"/>
      <c r="T136" s="58"/>
      <c r="U136" s="58"/>
      <c r="V136" s="34"/>
      <c r="W136" s="34"/>
      <c r="X136" s="34"/>
      <c r="Y136" s="34"/>
      <c r="Z136" s="34"/>
    </row>
    <row r="137" spans="1:26" ht="15" customHeight="1" x14ac:dyDescent="0.25">
      <c r="A137" s="102"/>
      <c r="B137" s="58"/>
      <c r="C137" s="123"/>
      <c r="D137" s="156"/>
      <c r="E137" s="182"/>
      <c r="F137" s="149"/>
      <c r="G137" s="33"/>
      <c r="H137" s="373">
        <v>1</v>
      </c>
      <c r="I137" s="100"/>
      <c r="J137" s="33"/>
      <c r="K137" s="43">
        <f>SUM(K135)+H137</f>
        <v>681</v>
      </c>
      <c r="L137" s="58"/>
      <c r="M137" s="58"/>
      <c r="N137" s="58"/>
      <c r="O137" s="83"/>
      <c r="P137" s="60"/>
      <c r="Q137" s="60"/>
      <c r="R137" s="60"/>
      <c r="S137" s="58"/>
      <c r="T137" s="58"/>
      <c r="U137" s="58"/>
      <c r="V137" s="34"/>
      <c r="W137" s="34"/>
      <c r="X137" s="34"/>
      <c r="Y137" s="34"/>
      <c r="Z137" s="34"/>
    </row>
    <row r="138" spans="1:26" ht="45" customHeight="1" x14ac:dyDescent="0.25">
      <c r="A138" s="84" t="s">
        <v>344</v>
      </c>
      <c r="B138" s="58" t="s">
        <v>63</v>
      </c>
      <c r="C138" s="123"/>
      <c r="D138" s="156"/>
      <c r="E138" s="182"/>
      <c r="F138" s="149"/>
      <c r="G138" s="99">
        <f>SUM(J135)+H137</f>
        <v>48255</v>
      </c>
      <c r="H138" s="100"/>
      <c r="I138" s="373">
        <v>10</v>
      </c>
      <c r="J138" s="99">
        <f>SUM(G138)+I138</f>
        <v>48265</v>
      </c>
      <c r="K138" s="43">
        <f>SUM(K137)+I138</f>
        <v>691</v>
      </c>
      <c r="L138" s="58" t="s">
        <v>242</v>
      </c>
      <c r="M138" s="58"/>
      <c r="N138" s="58"/>
      <c r="O138" s="83"/>
      <c r="P138" s="60"/>
      <c r="Q138" s="101"/>
      <c r="R138" s="60"/>
      <c r="S138" s="58" t="s">
        <v>573</v>
      </c>
      <c r="T138" s="58"/>
      <c r="U138" s="58"/>
      <c r="V138" s="34"/>
      <c r="W138" s="34"/>
      <c r="X138" s="34"/>
      <c r="Y138" s="34"/>
      <c r="Z138" s="34"/>
    </row>
    <row r="139" spans="1:26" ht="15" customHeight="1" x14ac:dyDescent="0.25">
      <c r="A139" s="102"/>
      <c r="B139" s="58"/>
      <c r="C139" s="123"/>
      <c r="D139" s="156"/>
      <c r="E139" s="182"/>
      <c r="F139" s="149"/>
      <c r="G139" s="33"/>
      <c r="H139" s="373">
        <v>1</v>
      </c>
      <c r="I139" s="100"/>
      <c r="J139" s="33"/>
      <c r="K139" s="43">
        <f>SUM(K138)+H139</f>
        <v>692</v>
      </c>
      <c r="L139" s="58"/>
      <c r="M139" s="58"/>
      <c r="N139" s="58"/>
      <c r="O139" s="83"/>
      <c r="P139" s="60"/>
      <c r="Q139" s="60"/>
      <c r="R139" s="60"/>
      <c r="S139" s="58"/>
      <c r="T139" s="58"/>
      <c r="U139" s="58"/>
      <c r="V139" s="34"/>
      <c r="W139" s="34"/>
      <c r="X139" s="34"/>
      <c r="Y139" s="34"/>
      <c r="Z139" s="34"/>
    </row>
    <row r="140" spans="1:26" ht="45" customHeight="1" x14ac:dyDescent="0.25">
      <c r="A140" s="84" t="s">
        <v>345</v>
      </c>
      <c r="B140" s="58" t="s">
        <v>64</v>
      </c>
      <c r="C140" s="123"/>
      <c r="D140" s="156"/>
      <c r="E140" s="182"/>
      <c r="F140" s="149"/>
      <c r="G140" s="99">
        <f>SUM(J138)+H139</f>
        <v>48266</v>
      </c>
      <c r="H140" s="100"/>
      <c r="I140" s="373">
        <v>10</v>
      </c>
      <c r="J140" s="99">
        <f>SUM(G140)+I140</f>
        <v>48276</v>
      </c>
      <c r="K140" s="43">
        <f>SUM(K139)+I140</f>
        <v>702</v>
      </c>
      <c r="L140" s="58" t="s">
        <v>237</v>
      </c>
      <c r="M140" s="58" t="s">
        <v>243</v>
      </c>
      <c r="N140" s="58"/>
      <c r="O140" s="83"/>
      <c r="P140" s="60"/>
      <c r="Q140" s="101"/>
      <c r="R140" s="60"/>
      <c r="S140" s="58"/>
      <c r="T140" s="58"/>
      <c r="U140" s="58"/>
      <c r="V140" s="34"/>
      <c r="W140" s="34"/>
      <c r="X140" s="34"/>
      <c r="Y140" s="34"/>
      <c r="Z140" s="34"/>
    </row>
    <row r="141" spans="1:26" ht="15" customHeight="1" x14ac:dyDescent="0.25">
      <c r="A141" s="102"/>
      <c r="B141" s="58"/>
      <c r="C141" s="123"/>
      <c r="D141" s="156"/>
      <c r="E141" s="182"/>
      <c r="F141" s="149"/>
      <c r="G141" s="33"/>
      <c r="H141" s="373">
        <v>1</v>
      </c>
      <c r="I141" s="100"/>
      <c r="J141" s="33"/>
      <c r="K141" s="43">
        <f>SUM(K140)+H141</f>
        <v>703</v>
      </c>
      <c r="L141" s="58"/>
      <c r="M141" s="58"/>
      <c r="N141" s="58"/>
      <c r="O141" s="83"/>
      <c r="P141" s="60"/>
      <c r="Q141" s="60"/>
      <c r="R141" s="60"/>
      <c r="S141" s="58"/>
      <c r="T141" s="58"/>
      <c r="U141" s="58"/>
      <c r="V141" s="34"/>
      <c r="W141" s="34"/>
      <c r="X141" s="34"/>
      <c r="Y141" s="34"/>
      <c r="Z141" s="34"/>
    </row>
    <row r="142" spans="1:26" ht="15" customHeight="1" x14ac:dyDescent="0.25">
      <c r="A142" s="103" t="s">
        <v>66</v>
      </c>
      <c r="B142" s="58" t="s">
        <v>65</v>
      </c>
      <c r="C142" s="123"/>
      <c r="D142" s="156"/>
      <c r="E142" s="182"/>
      <c r="F142" s="149"/>
      <c r="G142" s="104">
        <f>SUM(J140)+H141</f>
        <v>48277</v>
      </c>
      <c r="H142" s="105"/>
      <c r="I142" s="374">
        <v>10</v>
      </c>
      <c r="J142" s="104">
        <f>SUM(G142)+I142</f>
        <v>48287</v>
      </c>
      <c r="K142" s="136">
        <f>SUM(K141)+I142</f>
        <v>713</v>
      </c>
      <c r="L142" s="108" t="s">
        <v>249</v>
      </c>
      <c r="M142" s="108" t="s">
        <v>444</v>
      </c>
      <c r="N142" s="108" t="s">
        <v>633</v>
      </c>
      <c r="O142" s="188" t="s">
        <v>649</v>
      </c>
      <c r="P142" s="60"/>
      <c r="Q142" s="101"/>
      <c r="R142" s="60"/>
      <c r="S142" s="58"/>
      <c r="T142" s="58"/>
      <c r="U142" s="58"/>
      <c r="V142" s="34"/>
      <c r="W142" s="34"/>
      <c r="X142" s="34"/>
      <c r="Y142" s="34"/>
      <c r="Z142" s="34"/>
    </row>
    <row r="143" spans="1:26" ht="15" customHeight="1" x14ac:dyDescent="0.25">
      <c r="A143" s="115"/>
      <c r="B143" s="58" t="s">
        <v>67</v>
      </c>
      <c r="C143" s="123"/>
      <c r="D143" s="189"/>
      <c r="E143" s="182"/>
      <c r="F143" s="149"/>
      <c r="G143" s="117"/>
      <c r="H143" s="118"/>
      <c r="I143" s="376"/>
      <c r="J143" s="117"/>
      <c r="K143" s="139"/>
      <c r="L143" s="159"/>
      <c r="M143" s="159"/>
      <c r="N143" s="159"/>
      <c r="O143" s="159"/>
      <c r="P143" s="60"/>
      <c r="Q143" s="101"/>
      <c r="R143" s="60"/>
      <c r="S143" s="58"/>
      <c r="T143" s="58"/>
      <c r="U143" s="58"/>
      <c r="V143" s="34"/>
      <c r="W143" s="34"/>
      <c r="X143" s="34"/>
      <c r="Y143" s="34"/>
      <c r="Z143" s="34"/>
    </row>
    <row r="144" spans="1:26" ht="15" customHeight="1" x14ac:dyDescent="0.25">
      <c r="A144" s="102"/>
      <c r="B144" s="58"/>
      <c r="C144" s="123"/>
      <c r="D144" s="190" t="s">
        <v>595</v>
      </c>
      <c r="E144" s="182"/>
      <c r="F144" s="149"/>
      <c r="G144" s="33"/>
      <c r="H144" s="373">
        <v>1</v>
      </c>
      <c r="I144" s="100"/>
      <c r="J144" s="33"/>
      <c r="K144" s="43">
        <f>SUM(K142)+H144</f>
        <v>714</v>
      </c>
      <c r="L144" s="58"/>
      <c r="M144" s="58"/>
      <c r="N144" s="58"/>
      <c r="O144" s="83"/>
      <c r="P144" s="60"/>
      <c r="Q144" s="60"/>
      <c r="R144" s="60"/>
      <c r="S144" s="58"/>
      <c r="T144" s="58"/>
      <c r="U144" s="58"/>
      <c r="V144" s="34"/>
      <c r="W144" s="34"/>
      <c r="X144" s="34"/>
      <c r="Y144" s="34"/>
      <c r="Z144" s="34"/>
    </row>
    <row r="145" spans="1:26" ht="24.95" customHeight="1" x14ac:dyDescent="0.25">
      <c r="A145" s="84" t="s">
        <v>448</v>
      </c>
      <c r="B145" s="58" t="s">
        <v>68</v>
      </c>
      <c r="C145" s="123"/>
      <c r="D145" s="191"/>
      <c r="E145" s="182"/>
      <c r="F145" s="149"/>
      <c r="G145" s="99">
        <f>SUM(J142)+H144</f>
        <v>48288</v>
      </c>
      <c r="H145" s="100"/>
      <c r="I145" s="373">
        <v>15</v>
      </c>
      <c r="J145" s="99">
        <f>SUM(G145)+I145</f>
        <v>48303</v>
      </c>
      <c r="K145" s="43">
        <f>SUM(K144)+I145</f>
        <v>729</v>
      </c>
      <c r="L145" s="58" t="s">
        <v>237</v>
      </c>
      <c r="M145" s="58"/>
      <c r="N145" s="58" t="s">
        <v>214</v>
      </c>
      <c r="O145" s="147" t="s">
        <v>599</v>
      </c>
      <c r="P145" s="60"/>
      <c r="Q145" s="101"/>
      <c r="R145" s="60" t="s">
        <v>434</v>
      </c>
      <c r="S145" s="58"/>
      <c r="T145" s="58"/>
      <c r="U145" s="58"/>
      <c r="V145" s="34"/>
      <c r="W145" s="34"/>
      <c r="X145" s="34"/>
      <c r="Y145" s="34"/>
      <c r="Z145" s="34"/>
    </row>
    <row r="146" spans="1:26" ht="15" customHeight="1" x14ac:dyDescent="0.25">
      <c r="A146" s="102"/>
      <c r="B146" s="58"/>
      <c r="C146" s="123"/>
      <c r="D146" s="191"/>
      <c r="E146" s="182"/>
      <c r="F146" s="149"/>
      <c r="G146" s="33"/>
      <c r="H146" s="373">
        <v>1</v>
      </c>
      <c r="I146" s="100"/>
      <c r="J146" s="33"/>
      <c r="K146" s="43">
        <f>SUM(K145)+H146</f>
        <v>730</v>
      </c>
      <c r="L146" s="58"/>
      <c r="M146" s="58"/>
      <c r="N146" s="58"/>
      <c r="O146" s="83"/>
      <c r="P146" s="60"/>
      <c r="Q146" s="60"/>
      <c r="R146" s="60"/>
      <c r="S146" s="58"/>
      <c r="T146" s="58"/>
      <c r="U146" s="58"/>
      <c r="V146" s="34"/>
      <c r="W146" s="34"/>
      <c r="X146" s="34"/>
      <c r="Y146" s="34"/>
      <c r="Z146" s="34"/>
    </row>
    <row r="147" spans="1:26" ht="45" customHeight="1" x14ac:dyDescent="0.25">
      <c r="A147" s="84" t="s">
        <v>69</v>
      </c>
      <c r="B147" s="58" t="s">
        <v>70</v>
      </c>
      <c r="C147" s="123"/>
      <c r="D147" s="191"/>
      <c r="E147" s="182"/>
      <c r="F147" s="149"/>
      <c r="G147" s="99">
        <f>SUM(J145)+H146</f>
        <v>48304</v>
      </c>
      <c r="H147" s="100"/>
      <c r="I147" s="373">
        <v>10</v>
      </c>
      <c r="J147" s="99">
        <f>SUM(G147)+I147</f>
        <v>48314</v>
      </c>
      <c r="K147" s="43">
        <f>SUM(K146)+I147</f>
        <v>740</v>
      </c>
      <c r="L147" s="58" t="s">
        <v>239</v>
      </c>
      <c r="M147" s="58" t="s">
        <v>240</v>
      </c>
      <c r="N147" s="58"/>
      <c r="O147" s="147" t="s">
        <v>626</v>
      </c>
      <c r="P147" s="60"/>
      <c r="Q147" s="101"/>
      <c r="R147" s="60"/>
      <c r="S147" s="58"/>
      <c r="T147" s="58"/>
      <c r="U147" s="58"/>
      <c r="V147" s="34"/>
      <c r="W147" s="34"/>
      <c r="X147" s="34"/>
      <c r="Y147" s="34"/>
      <c r="Z147" s="34"/>
    </row>
    <row r="148" spans="1:26" ht="15" customHeight="1" x14ac:dyDescent="0.25">
      <c r="A148" s="102"/>
      <c r="B148" s="58"/>
      <c r="C148" s="123"/>
      <c r="D148" s="191"/>
      <c r="E148" s="182"/>
      <c r="F148" s="149"/>
      <c r="G148" s="33"/>
      <c r="H148" s="373">
        <v>1</v>
      </c>
      <c r="I148" s="100"/>
      <c r="J148" s="33"/>
      <c r="K148" s="43">
        <f>SUM(K147)+H148</f>
        <v>741</v>
      </c>
      <c r="L148" s="58"/>
      <c r="M148" s="58"/>
      <c r="N148" s="58"/>
      <c r="O148" s="83"/>
      <c r="P148" s="60"/>
      <c r="Q148" s="60"/>
      <c r="R148" s="60"/>
      <c r="S148" s="58"/>
      <c r="T148" s="58"/>
      <c r="U148" s="58"/>
      <c r="V148" s="34"/>
      <c r="W148" s="34"/>
      <c r="X148" s="34"/>
      <c r="Y148" s="34"/>
      <c r="Z148" s="34"/>
    </row>
    <row r="149" spans="1:26" ht="24.95" customHeight="1" x14ac:dyDescent="0.25">
      <c r="A149" s="84" t="s">
        <v>346</v>
      </c>
      <c r="B149" s="58" t="s">
        <v>71</v>
      </c>
      <c r="C149" s="123"/>
      <c r="D149" s="191"/>
      <c r="E149" s="182"/>
      <c r="F149" s="149"/>
      <c r="G149" s="99">
        <f>SUM(J147)+H148</f>
        <v>48315</v>
      </c>
      <c r="H149" s="100"/>
      <c r="I149" s="373">
        <v>15</v>
      </c>
      <c r="J149" s="99">
        <f>SUM(G149)+I149</f>
        <v>48330</v>
      </c>
      <c r="K149" s="43">
        <f>SUM(K148)+I149</f>
        <v>756</v>
      </c>
      <c r="L149" s="58" t="s">
        <v>236</v>
      </c>
      <c r="M149" s="58"/>
      <c r="N149" s="58" t="s">
        <v>214</v>
      </c>
      <c r="O149" s="147" t="s">
        <v>628</v>
      </c>
      <c r="P149" s="60"/>
      <c r="Q149" s="101"/>
      <c r="R149" s="60" t="s">
        <v>434</v>
      </c>
      <c r="S149" s="58" t="s">
        <v>457</v>
      </c>
      <c r="T149" s="58"/>
      <c r="U149" s="58"/>
      <c r="V149" s="34"/>
      <c r="W149" s="34"/>
      <c r="X149" s="34"/>
      <c r="Y149" s="34"/>
      <c r="Z149" s="34"/>
    </row>
    <row r="150" spans="1:26" ht="15" customHeight="1" x14ac:dyDescent="0.25">
      <c r="A150" s="102"/>
      <c r="B150" s="58"/>
      <c r="C150" s="123"/>
      <c r="D150" s="191"/>
      <c r="E150" s="182"/>
      <c r="F150" s="149"/>
      <c r="G150" s="33"/>
      <c r="H150" s="373">
        <v>1</v>
      </c>
      <c r="I150" s="100"/>
      <c r="J150" s="33"/>
      <c r="K150" s="43">
        <f>SUM(K149)+H150</f>
        <v>757</v>
      </c>
      <c r="L150" s="58"/>
      <c r="M150" s="58"/>
      <c r="N150" s="58"/>
      <c r="O150" s="83"/>
      <c r="P150" s="60"/>
      <c r="Q150" s="60"/>
      <c r="R150" s="60"/>
      <c r="S150" s="58"/>
      <c r="T150" s="58"/>
      <c r="U150" s="58"/>
      <c r="V150" s="34"/>
      <c r="W150" s="34"/>
      <c r="X150" s="34"/>
      <c r="Y150" s="34"/>
      <c r="Z150" s="34"/>
    </row>
    <row r="151" spans="1:26" ht="45" customHeight="1" x14ac:dyDescent="0.25">
      <c r="A151" s="84" t="s">
        <v>72</v>
      </c>
      <c r="B151" s="58" t="s">
        <v>73</v>
      </c>
      <c r="C151" s="123"/>
      <c r="D151" s="191"/>
      <c r="E151" s="182"/>
      <c r="F151" s="149"/>
      <c r="G151" s="99">
        <f>SUM(J149)+H150</f>
        <v>48331</v>
      </c>
      <c r="H151" s="100"/>
      <c r="I151" s="373">
        <v>10</v>
      </c>
      <c r="J151" s="99">
        <f>SUM(G151)+I151</f>
        <v>48341</v>
      </c>
      <c r="K151" s="43">
        <f>SUM(K150)+I151</f>
        <v>767</v>
      </c>
      <c r="L151" s="58" t="s">
        <v>233</v>
      </c>
      <c r="M151" s="58" t="s">
        <v>234</v>
      </c>
      <c r="N151" s="58"/>
      <c r="O151" s="147" t="s">
        <v>611</v>
      </c>
      <c r="P151" s="60"/>
      <c r="Q151" s="101"/>
      <c r="R151" s="60"/>
      <c r="S151" s="58"/>
      <c r="T151" s="58"/>
      <c r="U151" s="58"/>
      <c r="V151" s="34"/>
      <c r="W151" s="34"/>
      <c r="X151" s="34"/>
      <c r="Y151" s="34"/>
      <c r="Z151" s="34"/>
    </row>
    <row r="152" spans="1:26" ht="15" customHeight="1" x14ac:dyDescent="0.25">
      <c r="A152" s="102"/>
      <c r="B152" s="58"/>
      <c r="C152" s="123"/>
      <c r="D152" s="191"/>
      <c r="E152" s="182"/>
      <c r="F152" s="149"/>
      <c r="G152" s="33"/>
      <c r="H152" s="373">
        <v>1</v>
      </c>
      <c r="I152" s="100"/>
      <c r="J152" s="33"/>
      <c r="K152" s="43">
        <f>SUM(K151)+H152</f>
        <v>768</v>
      </c>
      <c r="L152" s="58"/>
      <c r="M152" s="58"/>
      <c r="N152" s="58"/>
      <c r="O152" s="83"/>
      <c r="P152" s="60"/>
      <c r="Q152" s="60"/>
      <c r="R152" s="60"/>
      <c r="S152" s="58"/>
      <c r="T152" s="58"/>
      <c r="U152" s="58"/>
      <c r="V152" s="34"/>
      <c r="W152" s="34"/>
      <c r="X152" s="34"/>
      <c r="Y152" s="34"/>
      <c r="Z152" s="34"/>
    </row>
    <row r="153" spans="1:26" ht="60" customHeight="1" x14ac:dyDescent="0.25">
      <c r="A153" s="84" t="s">
        <v>347</v>
      </c>
      <c r="B153" s="58" t="s">
        <v>562</v>
      </c>
      <c r="C153" s="123"/>
      <c r="D153" s="191"/>
      <c r="E153" s="182"/>
      <c r="F153" s="192"/>
      <c r="G153" s="99">
        <f>SUM(J151)+H152</f>
        <v>48342</v>
      </c>
      <c r="H153" s="100"/>
      <c r="I153" s="373">
        <v>30</v>
      </c>
      <c r="J153" s="99">
        <f>SUM(G153)+I153</f>
        <v>48372</v>
      </c>
      <c r="K153" s="43">
        <f>SUM(I153)+K152</f>
        <v>798</v>
      </c>
      <c r="L153" s="58" t="s">
        <v>601</v>
      </c>
      <c r="M153" s="58" t="s">
        <v>235</v>
      </c>
      <c r="N153" s="58" t="s">
        <v>536</v>
      </c>
      <c r="O153" s="193" t="s">
        <v>661</v>
      </c>
      <c r="P153" s="60"/>
      <c r="Q153" s="101"/>
      <c r="R153" s="60" t="s">
        <v>434</v>
      </c>
      <c r="S153" s="76" t="s">
        <v>575</v>
      </c>
      <c r="T153" s="58"/>
      <c r="U153" s="58"/>
      <c r="V153" s="34"/>
      <c r="W153" s="34"/>
      <c r="X153" s="34"/>
      <c r="Y153" s="34"/>
      <c r="Z153" s="34"/>
    </row>
    <row r="154" spans="1:26" ht="15" customHeight="1" x14ac:dyDescent="0.25">
      <c r="A154" s="102"/>
      <c r="B154" s="58"/>
      <c r="C154" s="123"/>
      <c r="D154" s="194"/>
      <c r="E154" s="182"/>
      <c r="F154" s="192"/>
      <c r="G154" s="33"/>
      <c r="H154" s="373">
        <v>1</v>
      </c>
      <c r="I154" s="100"/>
      <c r="J154" s="33"/>
      <c r="K154" s="43">
        <f>SUM(K153)+H154</f>
        <v>799</v>
      </c>
      <c r="L154" s="58"/>
      <c r="M154" s="58"/>
      <c r="N154" s="58"/>
      <c r="O154" s="83"/>
      <c r="P154" s="60"/>
      <c r="Q154" s="60"/>
      <c r="R154" s="60"/>
      <c r="S154" s="58"/>
      <c r="T154" s="58"/>
      <c r="U154" s="58"/>
      <c r="V154" s="34"/>
      <c r="W154" s="34"/>
      <c r="X154" s="34"/>
      <c r="Y154" s="34"/>
      <c r="Z154" s="34"/>
    </row>
    <row r="155" spans="1:26" ht="60" customHeight="1" x14ac:dyDescent="0.25">
      <c r="A155" s="84" t="s">
        <v>221</v>
      </c>
      <c r="B155" s="58" t="s">
        <v>223</v>
      </c>
      <c r="C155" s="123"/>
      <c r="D155" s="116" t="s">
        <v>588</v>
      </c>
      <c r="E155" s="182"/>
      <c r="F155" s="192"/>
      <c r="G155" s="99">
        <f>SUM(J153)+H154</f>
        <v>48373</v>
      </c>
      <c r="H155" s="100"/>
      <c r="I155" s="373">
        <v>20</v>
      </c>
      <c r="J155" s="99">
        <f>SUM(G155)+I155</f>
        <v>48393</v>
      </c>
      <c r="K155" s="43">
        <f>SUM(K154)+I155</f>
        <v>819</v>
      </c>
      <c r="L155" s="58" t="s">
        <v>238</v>
      </c>
      <c r="M155" s="58" t="s">
        <v>259</v>
      </c>
      <c r="N155" s="58" t="s">
        <v>467</v>
      </c>
      <c r="O155" s="147" t="s">
        <v>586</v>
      </c>
      <c r="P155" s="60"/>
      <c r="Q155" s="101"/>
      <c r="R155" s="60"/>
      <c r="S155" s="58"/>
      <c r="T155" s="58"/>
      <c r="U155" s="58"/>
      <c r="V155" s="34"/>
      <c r="W155" s="34"/>
      <c r="X155" s="34"/>
      <c r="Y155" s="34"/>
      <c r="Z155" s="34"/>
    </row>
    <row r="156" spans="1:26" ht="15" customHeight="1" x14ac:dyDescent="0.25">
      <c r="A156" s="102"/>
      <c r="B156" s="58"/>
      <c r="C156" s="123"/>
      <c r="D156" s="123"/>
      <c r="E156" s="182"/>
      <c r="F156" s="192"/>
      <c r="G156" s="99"/>
      <c r="H156" s="373">
        <v>1</v>
      </c>
      <c r="I156" s="100"/>
      <c r="J156" s="99"/>
      <c r="K156" s="43">
        <f>SUM(K155)+H156</f>
        <v>820</v>
      </c>
      <c r="L156" s="58"/>
      <c r="M156" s="58"/>
      <c r="N156" s="58"/>
      <c r="O156" s="83"/>
      <c r="P156" s="60"/>
      <c r="Q156" s="60"/>
      <c r="R156" s="60"/>
      <c r="S156" s="58"/>
      <c r="T156" s="58"/>
      <c r="U156" s="58"/>
      <c r="V156" s="34"/>
      <c r="W156" s="34"/>
      <c r="X156" s="34"/>
      <c r="Y156" s="34"/>
      <c r="Z156" s="34"/>
    </row>
    <row r="157" spans="1:26" ht="15" customHeight="1" thickBot="1" x14ac:dyDescent="0.3">
      <c r="A157" s="84" t="s">
        <v>358</v>
      </c>
      <c r="B157" s="58" t="s">
        <v>356</v>
      </c>
      <c r="C157" s="195"/>
      <c r="D157" s="123"/>
      <c r="E157" s="182"/>
      <c r="F157" s="192"/>
      <c r="G157" s="99">
        <f>SUM(J155)+H156</f>
        <v>48394</v>
      </c>
      <c r="H157" s="100"/>
      <c r="I157" s="373">
        <v>35</v>
      </c>
      <c r="J157" s="99">
        <f>SUM(G157)+I157</f>
        <v>48429</v>
      </c>
      <c r="K157" s="43">
        <f>SUM(K156)+I157</f>
        <v>855</v>
      </c>
      <c r="L157" s="58"/>
      <c r="M157" s="58"/>
      <c r="N157" s="58"/>
      <c r="O157" s="83"/>
      <c r="P157" s="60"/>
      <c r="Q157" s="101"/>
      <c r="R157" s="60"/>
      <c r="S157" s="58"/>
      <c r="T157" s="58" t="s">
        <v>207</v>
      </c>
      <c r="U157" s="58" t="s">
        <v>206</v>
      </c>
      <c r="V157" s="34"/>
      <c r="W157" s="34"/>
      <c r="X157" s="34"/>
      <c r="Y157" s="34"/>
      <c r="Z157" s="34"/>
    </row>
    <row r="158" spans="1:26" ht="15" customHeight="1" thickBot="1" x14ac:dyDescent="0.3">
      <c r="A158" s="63" t="s">
        <v>385</v>
      </c>
      <c r="B158" s="64"/>
      <c r="C158" s="196"/>
      <c r="D158" s="123"/>
      <c r="E158" s="196"/>
      <c r="F158" s="196"/>
      <c r="G158" s="124"/>
      <c r="H158" s="125"/>
      <c r="I158" s="125"/>
      <c r="J158" s="124"/>
      <c r="K158" s="68"/>
      <c r="L158" s="71"/>
      <c r="M158" s="71"/>
      <c r="N158" s="71"/>
      <c r="O158" s="72"/>
      <c r="P158" s="73"/>
      <c r="Q158" s="73"/>
      <c r="R158" s="73"/>
      <c r="S158" s="71"/>
      <c r="T158" s="71"/>
      <c r="U158" s="71"/>
      <c r="V158" s="74"/>
      <c r="W158" s="74"/>
      <c r="X158" s="74"/>
      <c r="Y158" s="74"/>
      <c r="Z158" s="75"/>
    </row>
    <row r="159" spans="1:26" ht="15" customHeight="1" x14ac:dyDescent="0.25">
      <c r="A159" s="91"/>
      <c r="B159" s="51"/>
      <c r="C159" s="197"/>
      <c r="D159" s="123"/>
      <c r="E159" s="197"/>
      <c r="F159" s="198"/>
      <c r="G159" s="21"/>
      <c r="H159" s="377">
        <v>4</v>
      </c>
      <c r="I159" s="126"/>
      <c r="J159" s="21"/>
      <c r="K159" s="55">
        <f>SUM(K157)+H159</f>
        <v>859</v>
      </c>
      <c r="L159" s="51"/>
      <c r="M159" s="51"/>
      <c r="N159" s="51"/>
      <c r="O159" s="96"/>
      <c r="P159" s="95"/>
      <c r="Q159" s="95"/>
      <c r="R159" s="95"/>
      <c r="S159" s="51"/>
      <c r="T159" s="51"/>
      <c r="U159" s="51"/>
      <c r="V159" s="22"/>
      <c r="W159" s="22"/>
      <c r="X159" s="22"/>
      <c r="Y159" s="22"/>
      <c r="Z159" s="22"/>
    </row>
    <row r="160" spans="1:26" ht="50.1" customHeight="1" x14ac:dyDescent="0.25">
      <c r="A160" s="84" t="s">
        <v>348</v>
      </c>
      <c r="B160" s="58" t="s">
        <v>470</v>
      </c>
      <c r="C160" s="97"/>
      <c r="D160" s="123"/>
      <c r="E160" s="97"/>
      <c r="F160" s="98"/>
      <c r="G160" s="99">
        <f>SUM(J157)+H159</f>
        <v>48433</v>
      </c>
      <c r="H160" s="100"/>
      <c r="I160" s="373">
        <v>15</v>
      </c>
      <c r="J160" s="99">
        <f>SUM(G160)+I160</f>
        <v>48448</v>
      </c>
      <c r="K160" s="43">
        <f>SUM(K159)+I160</f>
        <v>874</v>
      </c>
      <c r="L160" s="58" t="s">
        <v>232</v>
      </c>
      <c r="M160" s="58" t="s">
        <v>550</v>
      </c>
      <c r="N160" s="58" t="s">
        <v>214</v>
      </c>
      <c r="O160" s="147" t="s">
        <v>631</v>
      </c>
      <c r="P160" s="60"/>
      <c r="Q160" s="101"/>
      <c r="R160" s="60" t="s">
        <v>434</v>
      </c>
      <c r="S160" s="58" t="s">
        <v>482</v>
      </c>
      <c r="T160" s="58"/>
      <c r="U160" s="58"/>
      <c r="V160" s="34"/>
      <c r="W160" s="34"/>
      <c r="X160" s="34"/>
      <c r="Y160" s="34"/>
      <c r="Z160" s="34"/>
    </row>
    <row r="161" spans="1:26" ht="15" customHeight="1" x14ac:dyDescent="0.25">
      <c r="A161" s="102"/>
      <c r="B161" s="58"/>
      <c r="C161" s="97"/>
      <c r="D161" s="127"/>
      <c r="E161" s="97"/>
      <c r="F161" s="98"/>
      <c r="G161" s="33"/>
      <c r="H161" s="373">
        <v>2</v>
      </c>
      <c r="I161" s="100"/>
      <c r="J161" s="33"/>
      <c r="K161" s="43">
        <f>SUM(K160)+H161</f>
        <v>876</v>
      </c>
      <c r="L161" s="58"/>
      <c r="M161" s="58"/>
      <c r="N161" s="58"/>
      <c r="O161" s="83"/>
      <c r="P161" s="60"/>
      <c r="Q161" s="60"/>
      <c r="R161" s="60"/>
      <c r="S161" s="58"/>
      <c r="T161" s="58"/>
      <c r="U161" s="58"/>
      <c r="V161" s="34"/>
      <c r="W161" s="34"/>
      <c r="X161" s="34"/>
      <c r="Y161" s="34"/>
      <c r="Z161" s="34"/>
    </row>
    <row r="162" spans="1:26" ht="15" customHeight="1" x14ac:dyDescent="0.25">
      <c r="A162" s="133" t="s">
        <v>75</v>
      </c>
      <c r="B162" s="58" t="s">
        <v>76</v>
      </c>
      <c r="C162" s="97"/>
      <c r="D162" s="155" t="s">
        <v>591</v>
      </c>
      <c r="E162" s="97"/>
      <c r="F162" s="199"/>
      <c r="G162" s="142">
        <f>SUM(J160)+H161</f>
        <v>48450</v>
      </c>
      <c r="H162" s="135"/>
      <c r="I162" s="378">
        <v>75</v>
      </c>
      <c r="J162" s="142">
        <f>SUM(G162)+I162</f>
        <v>48525</v>
      </c>
      <c r="K162" s="106">
        <f>SUM(K161)+I162</f>
        <v>951</v>
      </c>
      <c r="L162" s="170" t="s">
        <v>621</v>
      </c>
      <c r="M162" s="171" t="s">
        <v>622</v>
      </c>
      <c r="N162" s="58"/>
      <c r="O162" s="200" t="s">
        <v>454</v>
      </c>
      <c r="P162" s="60"/>
      <c r="Q162" s="101"/>
      <c r="R162" s="60"/>
      <c r="S162" s="58"/>
      <c r="T162" s="58"/>
      <c r="U162" s="58"/>
      <c r="V162" s="34"/>
      <c r="W162" s="34"/>
      <c r="X162" s="34"/>
      <c r="Y162" s="34"/>
      <c r="Z162" s="34"/>
    </row>
    <row r="163" spans="1:26" ht="15" customHeight="1" x14ac:dyDescent="0.25">
      <c r="A163" s="133"/>
      <c r="B163" s="58" t="s">
        <v>77</v>
      </c>
      <c r="C163" s="97"/>
      <c r="D163" s="156"/>
      <c r="E163" s="97"/>
      <c r="F163" s="199"/>
      <c r="G163" s="142"/>
      <c r="H163" s="135"/>
      <c r="I163" s="378"/>
      <c r="J163" s="142"/>
      <c r="K163" s="106"/>
      <c r="L163" s="170"/>
      <c r="M163" s="171"/>
      <c r="N163" s="58"/>
      <c r="O163" s="201"/>
      <c r="P163" s="60"/>
      <c r="Q163" s="101"/>
      <c r="R163" s="60"/>
      <c r="S163" s="58"/>
      <c r="T163" s="58"/>
      <c r="U163" s="58"/>
      <c r="V163" s="34"/>
      <c r="W163" s="34"/>
      <c r="X163" s="34"/>
      <c r="Y163" s="34"/>
      <c r="Z163" s="34"/>
    </row>
    <row r="164" spans="1:26" ht="15" customHeight="1" x14ac:dyDescent="0.25">
      <c r="A164" s="133"/>
      <c r="B164" s="58" t="s">
        <v>78</v>
      </c>
      <c r="C164" s="97"/>
      <c r="D164" s="156"/>
      <c r="E164" s="97"/>
      <c r="F164" s="199"/>
      <c r="G164" s="142"/>
      <c r="H164" s="135"/>
      <c r="I164" s="378"/>
      <c r="J164" s="142"/>
      <c r="K164" s="106"/>
      <c r="L164" s="170"/>
      <c r="M164" s="171"/>
      <c r="N164" s="58" t="s">
        <v>214</v>
      </c>
      <c r="O164" s="201"/>
      <c r="P164" s="60"/>
      <c r="Q164" s="101"/>
      <c r="R164" s="60"/>
      <c r="S164" s="58"/>
      <c r="T164" s="58"/>
      <c r="U164" s="58"/>
      <c r="V164" s="34"/>
      <c r="W164" s="34"/>
      <c r="X164" s="34"/>
      <c r="Y164" s="34"/>
      <c r="Z164" s="34"/>
    </row>
    <row r="165" spans="1:26" ht="15" customHeight="1" x14ac:dyDescent="0.25">
      <c r="A165" s="133"/>
      <c r="B165" s="58" t="s">
        <v>79</v>
      </c>
      <c r="C165" s="97"/>
      <c r="D165" s="156"/>
      <c r="E165" s="97"/>
      <c r="F165" s="199"/>
      <c r="G165" s="142"/>
      <c r="H165" s="135"/>
      <c r="I165" s="378"/>
      <c r="J165" s="142"/>
      <c r="K165" s="106"/>
      <c r="L165" s="170"/>
      <c r="M165" s="171"/>
      <c r="N165" s="58"/>
      <c r="O165" s="201"/>
      <c r="P165" s="60"/>
      <c r="Q165" s="101"/>
      <c r="R165" s="60"/>
      <c r="S165" s="58" t="s">
        <v>457</v>
      </c>
      <c r="T165" s="58"/>
      <c r="U165" s="58"/>
      <c r="V165" s="34"/>
      <c r="W165" s="34"/>
      <c r="X165" s="34"/>
      <c r="Y165" s="34"/>
      <c r="Z165" s="34"/>
    </row>
    <row r="166" spans="1:26" ht="15" customHeight="1" x14ac:dyDescent="0.25">
      <c r="A166" s="133"/>
      <c r="B166" s="58" t="s">
        <v>80</v>
      </c>
      <c r="C166" s="97"/>
      <c r="D166" s="189"/>
      <c r="E166" s="97"/>
      <c r="F166" s="199"/>
      <c r="G166" s="142"/>
      <c r="H166" s="135"/>
      <c r="I166" s="378"/>
      <c r="J166" s="142"/>
      <c r="K166" s="106"/>
      <c r="L166" s="170"/>
      <c r="M166" s="171"/>
      <c r="N166" s="58"/>
      <c r="O166" s="201"/>
      <c r="P166" s="60"/>
      <c r="Q166" s="101"/>
      <c r="R166" s="60" t="s">
        <v>434</v>
      </c>
      <c r="S166" s="58"/>
      <c r="T166" s="58"/>
      <c r="U166" s="58"/>
      <c r="V166" s="34"/>
      <c r="W166" s="34"/>
      <c r="X166" s="34"/>
      <c r="Y166" s="34"/>
      <c r="Z166" s="34"/>
    </row>
    <row r="167" spans="1:26" ht="15" customHeight="1" x14ac:dyDescent="0.25">
      <c r="A167" s="133"/>
      <c r="B167" s="58" t="s">
        <v>81</v>
      </c>
      <c r="C167" s="97"/>
      <c r="D167" s="202" t="s">
        <v>592</v>
      </c>
      <c r="E167" s="97"/>
      <c r="F167" s="199"/>
      <c r="G167" s="142"/>
      <c r="H167" s="135"/>
      <c r="I167" s="378"/>
      <c r="J167" s="142"/>
      <c r="K167" s="106"/>
      <c r="L167" s="170"/>
      <c r="M167" s="171"/>
      <c r="N167" s="58"/>
      <c r="O167" s="201"/>
      <c r="P167" s="60"/>
      <c r="Q167" s="101"/>
      <c r="R167" s="60"/>
      <c r="S167" s="58"/>
      <c r="T167" s="58"/>
      <c r="U167" s="58"/>
      <c r="V167" s="34"/>
      <c r="W167" s="34"/>
      <c r="X167" s="34"/>
      <c r="Y167" s="34"/>
      <c r="Z167" s="34"/>
    </row>
    <row r="168" spans="1:26" ht="15" customHeight="1" x14ac:dyDescent="0.25">
      <c r="A168" s="133"/>
      <c r="B168" s="58" t="s">
        <v>82</v>
      </c>
      <c r="C168" s="97"/>
      <c r="D168" s="93"/>
      <c r="E168" s="97"/>
      <c r="F168" s="199"/>
      <c r="G168" s="142"/>
      <c r="H168" s="135"/>
      <c r="I168" s="378"/>
      <c r="J168" s="142"/>
      <c r="K168" s="106"/>
      <c r="L168" s="170"/>
      <c r="M168" s="171"/>
      <c r="N168" s="58"/>
      <c r="O168" s="201"/>
      <c r="P168" s="60"/>
      <c r="Q168" s="101"/>
      <c r="R168" s="60"/>
      <c r="S168" s="58"/>
      <c r="T168" s="58"/>
      <c r="U168" s="58"/>
      <c r="V168" s="34"/>
      <c r="W168" s="34"/>
      <c r="X168" s="34"/>
      <c r="Y168" s="34"/>
      <c r="Z168" s="34"/>
    </row>
    <row r="169" spans="1:26" ht="15" customHeight="1" x14ac:dyDescent="0.25">
      <c r="A169" s="133"/>
      <c r="B169" s="58" t="s">
        <v>83</v>
      </c>
      <c r="C169" s="97"/>
      <c r="D169" s="93"/>
      <c r="E169" s="97"/>
      <c r="F169" s="199"/>
      <c r="G169" s="142"/>
      <c r="H169" s="135"/>
      <c r="I169" s="378"/>
      <c r="J169" s="142"/>
      <c r="K169" s="106"/>
      <c r="L169" s="170"/>
      <c r="M169" s="171"/>
      <c r="N169" s="58"/>
      <c r="O169" s="201"/>
      <c r="P169" s="60"/>
      <c r="Q169" s="101"/>
      <c r="R169" s="60"/>
      <c r="S169" s="58"/>
      <c r="T169" s="58"/>
      <c r="U169" s="58"/>
      <c r="V169" s="34"/>
      <c r="W169" s="34"/>
      <c r="X169" s="34"/>
      <c r="Y169" s="34"/>
      <c r="Z169" s="34"/>
    </row>
    <row r="170" spans="1:26" ht="24.95" customHeight="1" x14ac:dyDescent="0.25">
      <c r="A170" s="133"/>
      <c r="B170" s="58" t="s">
        <v>84</v>
      </c>
      <c r="C170" s="97"/>
      <c r="D170" s="93"/>
      <c r="E170" s="97"/>
      <c r="F170" s="199"/>
      <c r="G170" s="142"/>
      <c r="H170" s="135"/>
      <c r="I170" s="378"/>
      <c r="J170" s="142"/>
      <c r="K170" s="106"/>
      <c r="L170" s="170"/>
      <c r="M170" s="171"/>
      <c r="N170" s="58" t="s">
        <v>214</v>
      </c>
      <c r="O170" s="201"/>
      <c r="P170" s="101"/>
      <c r="Q170" s="101"/>
      <c r="R170" s="60" t="s">
        <v>434</v>
      </c>
      <c r="S170" s="58" t="s">
        <v>569</v>
      </c>
      <c r="T170" s="58"/>
      <c r="U170" s="58"/>
      <c r="V170" s="34"/>
      <c r="W170" s="34"/>
      <c r="X170" s="34"/>
      <c r="Y170" s="34"/>
      <c r="Z170" s="34"/>
    </row>
    <row r="171" spans="1:26" ht="15" customHeight="1" x14ac:dyDescent="0.25">
      <c r="A171" s="133"/>
      <c r="B171" s="58" t="s">
        <v>85</v>
      </c>
      <c r="C171" s="97"/>
      <c r="D171" s="93"/>
      <c r="E171" s="97"/>
      <c r="F171" s="98"/>
      <c r="G171" s="142"/>
      <c r="H171" s="135"/>
      <c r="I171" s="378"/>
      <c r="J171" s="142"/>
      <c r="K171" s="106"/>
      <c r="L171" s="170"/>
      <c r="M171" s="171"/>
      <c r="N171" s="58"/>
      <c r="O171" s="201"/>
      <c r="P171" s="60"/>
      <c r="Q171" s="101"/>
      <c r="R171" s="60"/>
      <c r="S171" s="58" t="s">
        <v>460</v>
      </c>
      <c r="T171" s="58"/>
      <c r="U171" s="58"/>
      <c r="V171" s="34"/>
      <c r="W171" s="34"/>
      <c r="X171" s="34"/>
      <c r="Y171" s="34"/>
      <c r="Z171" s="34"/>
    </row>
    <row r="172" spans="1:26" ht="15" customHeight="1" x14ac:dyDescent="0.25">
      <c r="A172" s="133"/>
      <c r="B172" s="58" t="s">
        <v>86</v>
      </c>
      <c r="C172" s="97"/>
      <c r="D172" s="93"/>
      <c r="E172" s="97"/>
      <c r="F172" s="98"/>
      <c r="G172" s="142"/>
      <c r="H172" s="135"/>
      <c r="I172" s="378"/>
      <c r="J172" s="142"/>
      <c r="K172" s="106"/>
      <c r="L172" s="170"/>
      <c r="M172" s="171"/>
      <c r="N172" s="58"/>
      <c r="O172" s="203"/>
      <c r="P172" s="60"/>
      <c r="Q172" s="101"/>
      <c r="R172" s="60"/>
      <c r="S172" s="58" t="s">
        <v>511</v>
      </c>
      <c r="T172" s="58"/>
      <c r="U172" s="58"/>
      <c r="V172" s="34"/>
      <c r="W172" s="34"/>
      <c r="X172" s="34"/>
      <c r="Y172" s="34"/>
      <c r="Z172" s="34"/>
    </row>
    <row r="173" spans="1:26" ht="15" customHeight="1" x14ac:dyDescent="0.25">
      <c r="A173" s="102"/>
      <c r="B173" s="58"/>
      <c r="C173" s="97"/>
      <c r="D173" s="93"/>
      <c r="E173" s="97"/>
      <c r="F173" s="98"/>
      <c r="G173" s="33"/>
      <c r="H173" s="373">
        <v>3</v>
      </c>
      <c r="I173" s="100"/>
      <c r="J173" s="33"/>
      <c r="K173" s="43">
        <f>SUM(K162)+H173</f>
        <v>954</v>
      </c>
      <c r="L173" s="58"/>
      <c r="M173" s="58"/>
      <c r="N173" s="58"/>
      <c r="O173" s="83"/>
      <c r="P173" s="60"/>
      <c r="Q173" s="60"/>
      <c r="R173" s="60"/>
      <c r="S173" s="58"/>
      <c r="T173" s="58"/>
      <c r="U173" s="58"/>
      <c r="V173" s="34"/>
      <c r="W173" s="34"/>
      <c r="X173" s="34"/>
      <c r="Y173" s="34"/>
      <c r="Z173" s="34"/>
    </row>
    <row r="174" spans="1:26" ht="15" customHeight="1" x14ac:dyDescent="0.25">
      <c r="A174" s="133" t="s">
        <v>90</v>
      </c>
      <c r="B174" s="58" t="s">
        <v>87</v>
      </c>
      <c r="C174" s="97"/>
      <c r="D174" s="93"/>
      <c r="E174" s="97"/>
      <c r="F174" s="98"/>
      <c r="G174" s="142">
        <f>SUM(J162)+H173</f>
        <v>48528</v>
      </c>
      <c r="H174" s="135"/>
      <c r="I174" s="378">
        <v>13</v>
      </c>
      <c r="J174" s="142">
        <f>SUM(G174)+I174</f>
        <v>48541</v>
      </c>
      <c r="K174" s="106">
        <f>SUM(K173)+I174</f>
        <v>967</v>
      </c>
      <c r="L174" s="107"/>
      <c r="M174" s="107"/>
      <c r="N174" s="58"/>
      <c r="O174" s="137"/>
      <c r="P174" s="60"/>
      <c r="Q174" s="101"/>
      <c r="R174" s="60"/>
      <c r="S174" s="58" t="s">
        <v>460</v>
      </c>
      <c r="T174" s="58"/>
      <c r="U174" s="58"/>
      <c r="V174" s="34"/>
      <c r="W174" s="34"/>
      <c r="X174" s="34"/>
      <c r="Y174" s="34"/>
      <c r="Z174" s="34"/>
    </row>
    <row r="175" spans="1:26" ht="15" customHeight="1" x14ac:dyDescent="0.25">
      <c r="A175" s="133"/>
      <c r="B175" s="58" t="s">
        <v>88</v>
      </c>
      <c r="C175" s="97"/>
      <c r="D175" s="93"/>
      <c r="E175" s="97"/>
      <c r="F175" s="98"/>
      <c r="G175" s="142"/>
      <c r="H175" s="135"/>
      <c r="I175" s="378"/>
      <c r="J175" s="142"/>
      <c r="K175" s="106"/>
      <c r="L175" s="128"/>
      <c r="M175" s="128"/>
      <c r="N175" s="58"/>
      <c r="O175" s="140"/>
      <c r="P175" s="101"/>
      <c r="Q175" s="60"/>
      <c r="R175" s="60" t="s">
        <v>434</v>
      </c>
      <c r="S175" s="58"/>
      <c r="T175" s="58"/>
      <c r="U175" s="58"/>
      <c r="V175" s="34"/>
      <c r="W175" s="34"/>
      <c r="X175" s="34"/>
      <c r="Y175" s="34"/>
      <c r="Z175" s="34"/>
    </row>
    <row r="176" spans="1:26" ht="15" customHeight="1" x14ac:dyDescent="0.25">
      <c r="A176" s="102"/>
      <c r="B176" s="58"/>
      <c r="C176" s="97"/>
      <c r="D176" s="93"/>
      <c r="E176" s="97"/>
      <c r="F176" s="98"/>
      <c r="G176" s="33"/>
      <c r="H176" s="373">
        <v>1</v>
      </c>
      <c r="I176" s="100"/>
      <c r="J176" s="33"/>
      <c r="K176" s="43">
        <f>SUM(K174)+H176</f>
        <v>968</v>
      </c>
      <c r="L176" s="58"/>
      <c r="M176" s="58"/>
      <c r="N176" s="58"/>
      <c r="O176" s="83"/>
      <c r="P176" s="60"/>
      <c r="Q176" s="60"/>
      <c r="R176" s="60"/>
      <c r="S176" s="58"/>
      <c r="T176" s="58"/>
      <c r="U176" s="58"/>
      <c r="V176" s="34"/>
      <c r="W176" s="34"/>
      <c r="X176" s="34"/>
      <c r="Y176" s="34"/>
      <c r="Z176" s="34"/>
    </row>
    <row r="177" spans="1:1467" ht="15" customHeight="1" x14ac:dyDescent="0.25">
      <c r="A177" s="133" t="s">
        <v>91</v>
      </c>
      <c r="B177" s="58" t="s">
        <v>89</v>
      </c>
      <c r="C177" s="97"/>
      <c r="D177" s="93"/>
      <c r="E177" s="97"/>
      <c r="F177" s="98"/>
      <c r="G177" s="142">
        <f>SUM(J174)+H176</f>
        <v>48542</v>
      </c>
      <c r="H177" s="135"/>
      <c r="I177" s="378">
        <v>20</v>
      </c>
      <c r="J177" s="142">
        <f>SUM(G177)+I177</f>
        <v>48562</v>
      </c>
      <c r="K177" s="106">
        <f>SUM(K176)+I177</f>
        <v>988</v>
      </c>
      <c r="L177" s="107"/>
      <c r="M177" s="107"/>
      <c r="N177" s="58" t="s">
        <v>214</v>
      </c>
      <c r="O177" s="137"/>
      <c r="P177" s="101"/>
      <c r="Q177" s="60"/>
      <c r="R177" s="60" t="s">
        <v>434</v>
      </c>
      <c r="S177" s="58"/>
      <c r="T177" s="58"/>
      <c r="U177" s="58"/>
      <c r="V177" s="34"/>
      <c r="W177" s="34"/>
      <c r="X177" s="34"/>
      <c r="Y177" s="34"/>
      <c r="Z177" s="34"/>
    </row>
    <row r="178" spans="1:1467" ht="15" customHeight="1" x14ac:dyDescent="0.25">
      <c r="A178" s="133"/>
      <c r="B178" s="58" t="s">
        <v>92</v>
      </c>
      <c r="C178" s="97"/>
      <c r="D178" s="93"/>
      <c r="E178" s="97"/>
      <c r="F178" s="98"/>
      <c r="G178" s="142"/>
      <c r="H178" s="135"/>
      <c r="I178" s="378"/>
      <c r="J178" s="142"/>
      <c r="K178" s="106"/>
      <c r="L178" s="112"/>
      <c r="M178" s="112"/>
      <c r="N178" s="58"/>
      <c r="O178" s="151"/>
      <c r="P178" s="60"/>
      <c r="Q178" s="101"/>
      <c r="R178" s="60"/>
      <c r="S178" s="58"/>
      <c r="T178" s="58"/>
      <c r="U178" s="58"/>
      <c r="V178" s="34"/>
      <c r="W178" s="34"/>
      <c r="X178" s="34"/>
      <c r="Y178" s="34"/>
      <c r="Z178" s="34"/>
    </row>
    <row r="179" spans="1:1467" ht="15" customHeight="1" x14ac:dyDescent="0.25">
      <c r="A179" s="133"/>
      <c r="B179" s="58" t="s">
        <v>428</v>
      </c>
      <c r="C179" s="97"/>
      <c r="D179" s="93"/>
      <c r="E179" s="97"/>
      <c r="F179" s="98"/>
      <c r="G179" s="142"/>
      <c r="H179" s="135"/>
      <c r="I179" s="378"/>
      <c r="J179" s="142"/>
      <c r="K179" s="106"/>
      <c r="L179" s="112"/>
      <c r="M179" s="112"/>
      <c r="N179" s="58"/>
      <c r="O179" s="151"/>
      <c r="P179" s="60"/>
      <c r="Q179" s="101"/>
      <c r="R179" s="60"/>
      <c r="S179" s="58"/>
      <c r="T179" s="58"/>
      <c r="U179" s="58"/>
      <c r="V179" s="34"/>
      <c r="W179" s="34"/>
      <c r="X179" s="34"/>
      <c r="Y179" s="34"/>
      <c r="Z179" s="34"/>
    </row>
    <row r="180" spans="1:1467" ht="15" customHeight="1" x14ac:dyDescent="0.25">
      <c r="A180" s="133"/>
      <c r="B180" s="58" t="s">
        <v>429</v>
      </c>
      <c r="C180" s="97"/>
      <c r="D180" s="93"/>
      <c r="E180" s="97"/>
      <c r="F180" s="98"/>
      <c r="G180" s="142"/>
      <c r="H180" s="135"/>
      <c r="I180" s="378"/>
      <c r="J180" s="142"/>
      <c r="K180" s="106"/>
      <c r="L180" s="112"/>
      <c r="M180" s="112"/>
      <c r="N180" s="58"/>
      <c r="O180" s="151"/>
      <c r="P180" s="60"/>
      <c r="Q180" s="101"/>
      <c r="R180" s="60"/>
      <c r="S180" s="58"/>
      <c r="T180" s="58"/>
      <c r="U180" s="58"/>
      <c r="V180" s="34"/>
      <c r="W180" s="34"/>
      <c r="X180" s="34"/>
      <c r="Y180" s="34"/>
      <c r="Z180" s="34"/>
    </row>
    <row r="181" spans="1:1467" ht="15" customHeight="1" thickBot="1" x14ac:dyDescent="0.3">
      <c r="A181" s="133"/>
      <c r="B181" s="58" t="s">
        <v>93</v>
      </c>
      <c r="C181" s="97"/>
      <c r="D181" s="93"/>
      <c r="E181" s="97"/>
      <c r="F181" s="98"/>
      <c r="G181" s="142"/>
      <c r="H181" s="135"/>
      <c r="I181" s="378"/>
      <c r="J181" s="142"/>
      <c r="K181" s="106"/>
      <c r="L181" s="119"/>
      <c r="M181" s="119"/>
      <c r="N181" s="58"/>
      <c r="O181" s="204"/>
      <c r="P181" s="60"/>
      <c r="Q181" s="101"/>
      <c r="R181" s="60"/>
      <c r="S181" s="58"/>
      <c r="T181" s="58"/>
      <c r="U181" s="58"/>
      <c r="V181" s="34"/>
      <c r="W181" s="34"/>
      <c r="X181" s="34"/>
      <c r="Y181" s="34"/>
      <c r="Z181" s="34"/>
    </row>
    <row r="182" spans="1:1467" ht="15" customHeight="1" thickBot="1" x14ac:dyDescent="0.3">
      <c r="A182" s="63" t="s">
        <v>372</v>
      </c>
      <c r="B182" s="64"/>
      <c r="C182" s="65"/>
      <c r="D182" s="93"/>
      <c r="E182" s="65"/>
      <c r="F182" s="66"/>
      <c r="G182" s="124"/>
      <c r="H182" s="125"/>
      <c r="I182" s="125"/>
      <c r="J182" s="124"/>
      <c r="K182" s="68"/>
      <c r="L182" s="71"/>
      <c r="M182" s="71"/>
      <c r="N182" s="71"/>
      <c r="O182" s="72"/>
      <c r="P182" s="73"/>
      <c r="Q182" s="73"/>
      <c r="R182" s="73"/>
      <c r="S182" s="71"/>
      <c r="T182" s="71"/>
      <c r="U182" s="71"/>
      <c r="V182" s="74"/>
      <c r="W182" s="74"/>
      <c r="X182" s="74"/>
      <c r="Y182" s="74"/>
      <c r="Z182" s="75"/>
    </row>
    <row r="183" spans="1:1467" s="34" customFormat="1" ht="15" customHeight="1" x14ac:dyDescent="0.25">
      <c r="A183" s="11"/>
      <c r="B183" s="10"/>
      <c r="C183" s="11"/>
      <c r="D183" s="93"/>
      <c r="E183" s="205" t="s">
        <v>263</v>
      </c>
      <c r="F183" s="10"/>
      <c r="G183" s="160"/>
      <c r="H183" s="377">
        <v>3</v>
      </c>
      <c r="I183" s="126"/>
      <c r="J183" s="160"/>
      <c r="K183" s="55">
        <f>SUM(K177)+H183</f>
        <v>991</v>
      </c>
      <c r="L183" s="206" t="s">
        <v>640</v>
      </c>
      <c r="M183" s="207"/>
      <c r="N183" s="207"/>
      <c r="O183" s="208"/>
      <c r="P183" s="21"/>
      <c r="Q183" s="21"/>
      <c r="R183" s="21"/>
      <c r="S183" s="22"/>
      <c r="T183" s="22"/>
      <c r="U183" s="22"/>
      <c r="V183" s="22"/>
      <c r="W183" s="22"/>
      <c r="X183" s="22"/>
      <c r="Y183" s="22"/>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09"/>
      <c r="CA183" s="209"/>
      <c r="CB183" s="209"/>
      <c r="CC183" s="209"/>
      <c r="CD183" s="209"/>
      <c r="CE183" s="209"/>
      <c r="CF183" s="209"/>
      <c r="CG183" s="209"/>
      <c r="CH183" s="209"/>
      <c r="CI183" s="209"/>
      <c r="CJ183" s="209"/>
      <c r="CK183" s="209"/>
      <c r="CL183" s="209"/>
      <c r="CM183" s="209"/>
      <c r="CN183" s="209"/>
      <c r="CO183" s="209"/>
      <c r="CP183" s="209"/>
      <c r="CQ183" s="209"/>
      <c r="CR183" s="209"/>
      <c r="CS183" s="209"/>
      <c r="CT183" s="209"/>
      <c r="CU183" s="209"/>
      <c r="CV183" s="209"/>
      <c r="CW183" s="209"/>
      <c r="CX183" s="209"/>
      <c r="CY183" s="209"/>
      <c r="CZ183" s="209"/>
      <c r="DA183" s="209"/>
      <c r="DB183" s="209"/>
      <c r="DC183" s="209"/>
      <c r="DD183" s="209"/>
      <c r="DE183" s="209"/>
      <c r="DF183" s="209"/>
      <c r="DG183" s="209"/>
      <c r="DH183" s="209"/>
      <c r="DI183" s="209"/>
      <c r="DJ183" s="209"/>
      <c r="DK183" s="209"/>
      <c r="DL183" s="209"/>
      <c r="DM183" s="209"/>
      <c r="DN183" s="209"/>
      <c r="DO183" s="209"/>
      <c r="DP183" s="209"/>
      <c r="DQ183" s="209"/>
      <c r="DR183" s="209"/>
      <c r="DS183" s="209"/>
      <c r="DT183" s="209"/>
      <c r="DU183" s="209"/>
      <c r="DV183" s="209"/>
      <c r="DW183" s="209"/>
      <c r="DX183" s="209"/>
      <c r="DY183" s="209"/>
      <c r="DZ183" s="209"/>
      <c r="EA183" s="209"/>
      <c r="EB183" s="209"/>
      <c r="EC183" s="209"/>
      <c r="ED183" s="209"/>
      <c r="EE183" s="209"/>
      <c r="EF183" s="209"/>
      <c r="EG183" s="209"/>
      <c r="EH183" s="209"/>
      <c r="EI183" s="209"/>
      <c r="EJ183" s="209"/>
      <c r="EK183" s="209"/>
      <c r="EL183" s="209"/>
      <c r="EM183" s="209"/>
      <c r="EN183" s="209"/>
      <c r="EO183" s="209"/>
      <c r="EP183" s="209"/>
      <c r="EQ183" s="209"/>
      <c r="ER183" s="209"/>
      <c r="ES183" s="209"/>
      <c r="ET183" s="209"/>
      <c r="EU183" s="209"/>
      <c r="EV183" s="209"/>
      <c r="EW183" s="209"/>
      <c r="EX183" s="209"/>
      <c r="EY183" s="209"/>
      <c r="EZ183" s="209"/>
      <c r="FA183" s="209"/>
      <c r="FB183" s="209"/>
      <c r="FC183" s="209"/>
      <c r="FD183" s="209"/>
      <c r="FE183" s="209"/>
      <c r="FF183" s="209"/>
      <c r="FG183" s="209"/>
      <c r="FH183" s="209"/>
      <c r="FI183" s="209"/>
      <c r="FJ183" s="209"/>
      <c r="FK183" s="209"/>
      <c r="FL183" s="209"/>
      <c r="FM183" s="209"/>
      <c r="FN183" s="209"/>
      <c r="FO183" s="209"/>
      <c r="FP183" s="209"/>
      <c r="FQ183" s="209"/>
      <c r="FR183" s="209"/>
      <c r="FS183" s="209"/>
      <c r="FT183" s="209"/>
      <c r="FU183" s="209"/>
      <c r="FV183" s="209"/>
      <c r="FW183" s="209"/>
      <c r="FX183" s="209"/>
      <c r="FY183" s="209"/>
      <c r="FZ183" s="209"/>
      <c r="GA183" s="209"/>
      <c r="GB183" s="209"/>
      <c r="GC183" s="209"/>
      <c r="GD183" s="209"/>
      <c r="GE183" s="209"/>
      <c r="GF183" s="209"/>
      <c r="GG183" s="209"/>
      <c r="GH183" s="209"/>
      <c r="GI183" s="209"/>
      <c r="GJ183" s="209"/>
      <c r="GK183" s="209"/>
      <c r="GL183" s="209"/>
      <c r="GM183" s="209"/>
      <c r="GN183" s="209"/>
      <c r="GO183" s="209"/>
      <c r="GP183" s="209"/>
      <c r="GQ183" s="209"/>
      <c r="GR183" s="209"/>
      <c r="GS183" s="209"/>
      <c r="GT183" s="209"/>
      <c r="GU183" s="209"/>
      <c r="GV183" s="209"/>
      <c r="GW183" s="209"/>
      <c r="GX183" s="209"/>
      <c r="GY183" s="209"/>
      <c r="GZ183" s="209"/>
      <c r="HA183" s="209"/>
      <c r="HB183" s="209"/>
      <c r="HC183" s="209"/>
      <c r="HD183" s="209"/>
      <c r="HE183" s="209"/>
      <c r="HF183" s="209"/>
      <c r="HG183" s="209"/>
      <c r="HH183" s="209"/>
      <c r="HI183" s="209"/>
      <c r="HJ183" s="209"/>
      <c r="HK183" s="209"/>
      <c r="HL183" s="209"/>
      <c r="HM183" s="209"/>
      <c r="HN183" s="209"/>
      <c r="HO183" s="209"/>
      <c r="HP183" s="209"/>
      <c r="HQ183" s="209"/>
      <c r="HR183" s="209"/>
      <c r="HS183" s="209"/>
      <c r="HT183" s="209"/>
      <c r="HU183" s="209"/>
      <c r="HV183" s="209"/>
      <c r="HW183" s="209"/>
      <c r="HX183" s="209"/>
      <c r="HY183" s="209"/>
      <c r="HZ183" s="209"/>
      <c r="IA183" s="209"/>
      <c r="IB183" s="209"/>
      <c r="IC183" s="209"/>
      <c r="ID183" s="209"/>
      <c r="IE183" s="209"/>
      <c r="IF183" s="209"/>
      <c r="IG183" s="209"/>
      <c r="IH183" s="209"/>
      <c r="II183" s="209"/>
      <c r="IJ183" s="209"/>
      <c r="IK183" s="209"/>
      <c r="IL183" s="209"/>
      <c r="IM183" s="209"/>
      <c r="IN183" s="209"/>
      <c r="IO183" s="209"/>
      <c r="IP183" s="209"/>
      <c r="IQ183" s="209"/>
      <c r="IR183" s="209"/>
      <c r="IS183" s="209"/>
      <c r="IT183" s="209"/>
      <c r="IU183" s="209"/>
      <c r="IV183" s="209"/>
      <c r="IW183" s="209"/>
      <c r="IX183" s="209"/>
      <c r="IY183" s="209"/>
      <c r="IZ183" s="209"/>
      <c r="JA183" s="209"/>
      <c r="JB183" s="209"/>
      <c r="JC183" s="209"/>
      <c r="JD183" s="209"/>
      <c r="JE183" s="209"/>
      <c r="JF183" s="209"/>
      <c r="JG183" s="209"/>
      <c r="JH183" s="209"/>
      <c r="JI183" s="209"/>
      <c r="JJ183" s="209"/>
      <c r="JK183" s="209"/>
      <c r="JL183" s="209"/>
      <c r="JM183" s="209"/>
      <c r="JN183" s="209"/>
      <c r="JO183" s="209"/>
      <c r="JP183" s="209"/>
      <c r="JQ183" s="209"/>
      <c r="JR183" s="209"/>
      <c r="JS183" s="209"/>
      <c r="JT183" s="209"/>
      <c r="JU183" s="209"/>
      <c r="JV183" s="209"/>
      <c r="JW183" s="209"/>
      <c r="JX183" s="209"/>
      <c r="JY183" s="209"/>
      <c r="JZ183" s="209"/>
      <c r="KA183" s="209"/>
      <c r="KB183" s="209"/>
      <c r="KC183" s="209"/>
      <c r="KD183" s="209"/>
      <c r="KE183" s="209"/>
      <c r="KF183" s="209"/>
      <c r="KG183" s="209"/>
      <c r="KH183" s="209"/>
      <c r="KI183" s="209"/>
      <c r="KJ183" s="209"/>
      <c r="KK183" s="209"/>
      <c r="KL183" s="209"/>
      <c r="KM183" s="209"/>
      <c r="KN183" s="209"/>
      <c r="KO183" s="209"/>
      <c r="KP183" s="209"/>
      <c r="KQ183" s="209"/>
      <c r="KR183" s="209"/>
      <c r="KS183" s="209"/>
      <c r="KT183" s="209"/>
      <c r="KU183" s="209"/>
      <c r="KV183" s="209"/>
      <c r="KW183" s="209"/>
      <c r="KX183" s="209"/>
      <c r="KY183" s="209"/>
      <c r="KZ183" s="209"/>
      <c r="LA183" s="209"/>
      <c r="LB183" s="209"/>
      <c r="LC183" s="209"/>
      <c r="LD183" s="209"/>
      <c r="LE183" s="209"/>
      <c r="LF183" s="209"/>
      <c r="LG183" s="209"/>
      <c r="LH183" s="209"/>
      <c r="LI183" s="209"/>
      <c r="LJ183" s="209"/>
      <c r="LK183" s="209"/>
      <c r="LL183" s="209"/>
      <c r="LM183" s="209"/>
      <c r="LN183" s="209"/>
      <c r="LO183" s="209"/>
      <c r="LP183" s="209"/>
      <c r="LQ183" s="209"/>
      <c r="LR183" s="209"/>
      <c r="LS183" s="209"/>
      <c r="LT183" s="209"/>
      <c r="LU183" s="209"/>
      <c r="LV183" s="209"/>
      <c r="LW183" s="209"/>
      <c r="LX183" s="209"/>
      <c r="LY183" s="209"/>
      <c r="LZ183" s="209"/>
      <c r="MA183" s="209"/>
      <c r="MB183" s="209"/>
      <c r="MC183" s="209"/>
      <c r="MD183" s="209"/>
      <c r="ME183" s="209"/>
      <c r="MF183" s="209"/>
      <c r="MG183" s="209"/>
      <c r="MH183" s="209"/>
      <c r="MI183" s="209"/>
      <c r="MJ183" s="209"/>
      <c r="MK183" s="209"/>
      <c r="ML183" s="209"/>
      <c r="MM183" s="209"/>
      <c r="MN183" s="209"/>
      <c r="MO183" s="209"/>
      <c r="MP183" s="209"/>
      <c r="MQ183" s="209"/>
      <c r="MR183" s="209"/>
      <c r="MS183" s="209"/>
      <c r="MT183" s="209"/>
      <c r="MU183" s="209"/>
      <c r="MV183" s="209"/>
      <c r="MW183" s="209"/>
      <c r="MX183" s="209"/>
      <c r="MY183" s="209"/>
      <c r="MZ183" s="209"/>
      <c r="NA183" s="209"/>
      <c r="NB183" s="209"/>
      <c r="NC183" s="209"/>
      <c r="ND183" s="209"/>
      <c r="NE183" s="209"/>
      <c r="NF183" s="209"/>
      <c r="NG183" s="209"/>
      <c r="NH183" s="209"/>
      <c r="NI183" s="209"/>
      <c r="NJ183" s="209"/>
      <c r="NK183" s="209"/>
      <c r="NL183" s="209"/>
      <c r="NM183" s="209"/>
      <c r="NN183" s="209"/>
      <c r="NO183" s="209"/>
      <c r="NP183" s="209"/>
      <c r="NQ183" s="209"/>
      <c r="NR183" s="209"/>
      <c r="NS183" s="209"/>
      <c r="NT183" s="209"/>
      <c r="NU183" s="209"/>
      <c r="NV183" s="209"/>
      <c r="NW183" s="209"/>
      <c r="NX183" s="209"/>
      <c r="NY183" s="209"/>
      <c r="NZ183" s="209"/>
      <c r="OA183" s="209"/>
      <c r="OB183" s="209"/>
      <c r="OC183" s="209"/>
      <c r="OD183" s="209"/>
      <c r="OE183" s="209"/>
      <c r="OF183" s="209"/>
      <c r="OG183" s="209"/>
      <c r="OH183" s="209"/>
      <c r="OI183" s="209"/>
      <c r="OJ183" s="209"/>
      <c r="OK183" s="209"/>
      <c r="OL183" s="209"/>
      <c r="OM183" s="209"/>
      <c r="ON183" s="209"/>
      <c r="OO183" s="209"/>
      <c r="OP183" s="209"/>
      <c r="OQ183" s="209"/>
      <c r="OR183" s="209"/>
      <c r="OS183" s="209"/>
      <c r="OT183" s="209"/>
      <c r="OU183" s="209"/>
      <c r="OV183" s="209"/>
      <c r="OW183" s="209"/>
      <c r="OX183" s="209"/>
      <c r="OY183" s="209"/>
      <c r="OZ183" s="209"/>
      <c r="PA183" s="209"/>
      <c r="PB183" s="209"/>
      <c r="PC183" s="209"/>
      <c r="PD183" s="209"/>
      <c r="PE183" s="209"/>
      <c r="PF183" s="209"/>
      <c r="PG183" s="209"/>
      <c r="PH183" s="209"/>
      <c r="PI183" s="209"/>
      <c r="PJ183" s="209"/>
      <c r="PK183" s="209"/>
      <c r="PL183" s="209"/>
      <c r="PM183" s="209"/>
      <c r="PN183" s="209"/>
      <c r="PO183" s="209"/>
      <c r="PP183" s="209"/>
      <c r="PQ183" s="209"/>
      <c r="PR183" s="209"/>
      <c r="PS183" s="209"/>
      <c r="PT183" s="209"/>
      <c r="PU183" s="209"/>
      <c r="PV183" s="209"/>
      <c r="PW183" s="209"/>
      <c r="PX183" s="209"/>
      <c r="PY183" s="209"/>
      <c r="PZ183" s="209"/>
      <c r="QA183" s="209"/>
      <c r="QB183" s="209"/>
      <c r="QC183" s="209"/>
      <c r="QD183" s="209"/>
      <c r="QE183" s="209"/>
      <c r="QF183" s="209"/>
      <c r="QG183" s="209"/>
      <c r="QH183" s="209"/>
      <c r="QI183" s="209"/>
      <c r="QJ183" s="209"/>
      <c r="QK183" s="209"/>
      <c r="QL183" s="209"/>
      <c r="QM183" s="209"/>
      <c r="QN183" s="209"/>
      <c r="QO183" s="209"/>
      <c r="QP183" s="209"/>
      <c r="QQ183" s="209"/>
      <c r="QR183" s="209"/>
      <c r="QS183" s="209"/>
      <c r="QT183" s="209"/>
      <c r="QU183" s="209"/>
      <c r="QV183" s="209"/>
      <c r="QW183" s="209"/>
      <c r="QX183" s="209"/>
      <c r="QY183" s="209"/>
      <c r="QZ183" s="209"/>
      <c r="RA183" s="209"/>
      <c r="RB183" s="209"/>
      <c r="RC183" s="209"/>
      <c r="RD183" s="209"/>
      <c r="RE183" s="209"/>
      <c r="RF183" s="209"/>
      <c r="RG183" s="209"/>
      <c r="RH183" s="209"/>
      <c r="RI183" s="209"/>
      <c r="RJ183" s="209"/>
      <c r="RK183" s="209"/>
      <c r="RL183" s="209"/>
      <c r="RM183" s="209"/>
      <c r="RN183" s="209"/>
      <c r="RO183" s="209"/>
      <c r="RP183" s="209"/>
      <c r="RQ183" s="209"/>
      <c r="RR183" s="209"/>
      <c r="RS183" s="209"/>
      <c r="RT183" s="209"/>
      <c r="RU183" s="209"/>
      <c r="RV183" s="209"/>
      <c r="RW183" s="209"/>
      <c r="RX183" s="209"/>
      <c r="RY183" s="209"/>
      <c r="RZ183" s="209"/>
      <c r="SA183" s="209"/>
      <c r="SB183" s="209"/>
      <c r="SC183" s="209"/>
      <c r="SD183" s="209"/>
      <c r="SE183" s="209"/>
      <c r="SF183" s="209"/>
      <c r="SG183" s="209"/>
      <c r="SH183" s="209"/>
      <c r="SI183" s="209"/>
      <c r="SJ183" s="209"/>
      <c r="SK183" s="209"/>
      <c r="SL183" s="209"/>
      <c r="SM183" s="209"/>
      <c r="SN183" s="209"/>
      <c r="SO183" s="209"/>
      <c r="SP183" s="209"/>
      <c r="SQ183" s="209"/>
      <c r="SR183" s="209"/>
      <c r="SS183" s="209"/>
      <c r="ST183" s="209"/>
      <c r="SU183" s="209"/>
      <c r="SV183" s="209"/>
      <c r="SW183" s="209"/>
      <c r="SX183" s="209"/>
      <c r="SY183" s="209"/>
      <c r="SZ183" s="209"/>
      <c r="TA183" s="209"/>
      <c r="TB183" s="209"/>
      <c r="TC183" s="209"/>
      <c r="TD183" s="209"/>
      <c r="TE183" s="209"/>
      <c r="TF183" s="209"/>
      <c r="TG183" s="209"/>
      <c r="TH183" s="209"/>
      <c r="TI183" s="209"/>
      <c r="TJ183" s="209"/>
      <c r="TK183" s="209"/>
      <c r="TL183" s="209"/>
      <c r="TM183" s="209"/>
      <c r="TN183" s="209"/>
      <c r="TO183" s="209"/>
      <c r="TP183" s="209"/>
      <c r="TQ183" s="209"/>
      <c r="TR183" s="209"/>
      <c r="TS183" s="209"/>
      <c r="TT183" s="209"/>
      <c r="TU183" s="209"/>
      <c r="TV183" s="209"/>
      <c r="TW183" s="209"/>
      <c r="TX183" s="209"/>
      <c r="TY183" s="209"/>
      <c r="TZ183" s="209"/>
      <c r="UA183" s="209"/>
      <c r="UB183" s="209"/>
      <c r="UC183" s="209"/>
      <c r="UD183" s="209"/>
      <c r="UE183" s="209"/>
      <c r="UF183" s="209"/>
      <c r="UG183" s="209"/>
      <c r="UH183" s="209"/>
      <c r="UI183" s="209"/>
      <c r="UJ183" s="209"/>
      <c r="UK183" s="209"/>
      <c r="UL183" s="209"/>
      <c r="UM183" s="209"/>
      <c r="UN183" s="209"/>
      <c r="UO183" s="209"/>
      <c r="UP183" s="209"/>
      <c r="UQ183" s="209"/>
      <c r="UR183" s="209"/>
      <c r="US183" s="209"/>
      <c r="UT183" s="209"/>
      <c r="UU183" s="209"/>
      <c r="UV183" s="209"/>
      <c r="UW183" s="209"/>
      <c r="UX183" s="209"/>
      <c r="UY183" s="209"/>
      <c r="UZ183" s="209"/>
      <c r="VA183" s="209"/>
      <c r="VB183" s="209"/>
      <c r="VC183" s="209"/>
      <c r="VD183" s="209"/>
      <c r="VE183" s="209"/>
      <c r="VF183" s="209"/>
      <c r="VG183" s="209"/>
      <c r="VH183" s="209"/>
      <c r="VI183" s="209"/>
      <c r="VJ183" s="209"/>
      <c r="VK183" s="209"/>
      <c r="VL183" s="209"/>
      <c r="VM183" s="209"/>
      <c r="VN183" s="209"/>
      <c r="VO183" s="209"/>
      <c r="VP183" s="209"/>
      <c r="VQ183" s="209"/>
      <c r="VR183" s="209"/>
      <c r="VS183" s="209"/>
      <c r="VT183" s="209"/>
      <c r="VU183" s="209"/>
      <c r="VV183" s="209"/>
      <c r="VW183" s="209"/>
      <c r="VX183" s="209"/>
      <c r="VY183" s="209"/>
      <c r="VZ183" s="209"/>
      <c r="WA183" s="209"/>
      <c r="WB183" s="209"/>
      <c r="WC183" s="209"/>
      <c r="WD183" s="209"/>
      <c r="WE183" s="209"/>
      <c r="WF183" s="209"/>
      <c r="WG183" s="209"/>
      <c r="WH183" s="209"/>
      <c r="WI183" s="209"/>
      <c r="WJ183" s="209"/>
      <c r="WK183" s="209"/>
      <c r="WL183" s="209"/>
      <c r="WM183" s="209"/>
      <c r="WN183" s="209"/>
      <c r="WO183" s="209"/>
      <c r="WP183" s="209"/>
      <c r="WQ183" s="209"/>
      <c r="WR183" s="209"/>
      <c r="WS183" s="209"/>
      <c r="WT183" s="209"/>
      <c r="WU183" s="209"/>
      <c r="WV183" s="209"/>
      <c r="WW183" s="209"/>
      <c r="WX183" s="209"/>
      <c r="WY183" s="209"/>
      <c r="WZ183" s="209"/>
      <c r="XA183" s="209"/>
      <c r="XB183" s="209"/>
      <c r="XC183" s="209"/>
      <c r="XD183" s="209"/>
      <c r="XE183" s="209"/>
      <c r="XF183" s="209"/>
      <c r="XG183" s="209"/>
      <c r="XH183" s="209"/>
      <c r="XI183" s="209"/>
      <c r="XJ183" s="209"/>
      <c r="XK183" s="209"/>
      <c r="XL183" s="209"/>
      <c r="XM183" s="209"/>
      <c r="XN183" s="209"/>
      <c r="XO183" s="209"/>
      <c r="XP183" s="209"/>
      <c r="XQ183" s="209"/>
      <c r="XR183" s="209"/>
      <c r="XS183" s="209"/>
      <c r="XT183" s="209"/>
      <c r="XU183" s="209"/>
      <c r="XV183" s="209"/>
      <c r="XW183" s="209"/>
      <c r="XX183" s="209"/>
      <c r="XY183" s="209"/>
      <c r="XZ183" s="209"/>
      <c r="YA183" s="209"/>
      <c r="YB183" s="209"/>
      <c r="YC183" s="209"/>
      <c r="YD183" s="209"/>
      <c r="YE183" s="209"/>
      <c r="YF183" s="209"/>
      <c r="YG183" s="209"/>
      <c r="YH183" s="209"/>
      <c r="YI183" s="209"/>
      <c r="YJ183" s="209"/>
      <c r="YK183" s="209"/>
      <c r="YL183" s="209"/>
      <c r="YM183" s="209"/>
      <c r="YN183" s="209"/>
      <c r="YO183" s="209"/>
      <c r="YP183" s="209"/>
      <c r="YQ183" s="209"/>
      <c r="YR183" s="209"/>
      <c r="YS183" s="209"/>
      <c r="YT183" s="209"/>
      <c r="YU183" s="209"/>
      <c r="YV183" s="209"/>
      <c r="YW183" s="209"/>
      <c r="YX183" s="209"/>
      <c r="YY183" s="209"/>
      <c r="YZ183" s="209"/>
      <c r="ZA183" s="209"/>
      <c r="ZB183" s="209"/>
      <c r="ZC183" s="209"/>
      <c r="ZD183" s="209"/>
      <c r="ZE183" s="209"/>
      <c r="ZF183" s="209"/>
      <c r="ZG183" s="209"/>
      <c r="ZH183" s="209"/>
      <c r="ZI183" s="209"/>
      <c r="ZJ183" s="209"/>
      <c r="ZK183" s="209"/>
      <c r="ZL183" s="209"/>
      <c r="ZM183" s="209"/>
      <c r="ZN183" s="209"/>
      <c r="ZO183" s="209"/>
      <c r="ZP183" s="209"/>
      <c r="ZQ183" s="209"/>
      <c r="ZR183" s="209"/>
      <c r="ZS183" s="209"/>
      <c r="ZT183" s="209"/>
      <c r="ZU183" s="209"/>
      <c r="ZV183" s="209"/>
      <c r="ZW183" s="209"/>
      <c r="ZX183" s="209"/>
      <c r="ZY183" s="209"/>
      <c r="ZZ183" s="209"/>
      <c r="AAA183" s="209"/>
      <c r="AAB183" s="209"/>
      <c r="AAC183" s="209"/>
      <c r="AAD183" s="209"/>
      <c r="AAE183" s="209"/>
      <c r="AAF183" s="209"/>
      <c r="AAG183" s="209"/>
      <c r="AAH183" s="209"/>
      <c r="AAI183" s="209"/>
      <c r="AAJ183" s="209"/>
      <c r="AAK183" s="209"/>
      <c r="AAL183" s="209"/>
      <c r="AAM183" s="209"/>
      <c r="AAN183" s="209"/>
      <c r="AAO183" s="209"/>
      <c r="AAP183" s="209"/>
      <c r="AAQ183" s="209"/>
      <c r="AAR183" s="209"/>
      <c r="AAS183" s="209"/>
      <c r="AAT183" s="209"/>
      <c r="AAU183" s="209"/>
      <c r="AAV183" s="209"/>
      <c r="AAW183" s="209"/>
      <c r="AAX183" s="209"/>
      <c r="AAY183" s="209"/>
      <c r="AAZ183" s="209"/>
      <c r="ABA183" s="209"/>
      <c r="ABB183" s="209"/>
      <c r="ABC183" s="209"/>
      <c r="ABD183" s="209"/>
      <c r="ABE183" s="209"/>
      <c r="ABF183" s="209"/>
      <c r="ABG183" s="209"/>
      <c r="ABH183" s="209"/>
      <c r="ABI183" s="209"/>
      <c r="ABJ183" s="209"/>
      <c r="ABK183" s="209"/>
      <c r="ABL183" s="209"/>
      <c r="ABM183" s="209"/>
      <c r="ABN183" s="209"/>
      <c r="ABO183" s="209"/>
      <c r="ABP183" s="209"/>
      <c r="ABQ183" s="209"/>
      <c r="ABR183" s="209"/>
      <c r="ABS183" s="209"/>
      <c r="ABT183" s="209"/>
      <c r="ABU183" s="209"/>
      <c r="ABV183" s="209"/>
      <c r="ABW183" s="209"/>
      <c r="ABX183" s="209"/>
      <c r="ABY183" s="209"/>
      <c r="ABZ183" s="209"/>
      <c r="ACA183" s="209"/>
      <c r="ACB183" s="209"/>
      <c r="ACC183" s="209"/>
      <c r="ACD183" s="209"/>
      <c r="ACE183" s="209"/>
      <c r="ACF183" s="209"/>
      <c r="ACG183" s="209"/>
      <c r="ACH183" s="209"/>
      <c r="ACI183" s="209"/>
      <c r="ACJ183" s="209"/>
      <c r="ACK183" s="209"/>
      <c r="ACL183" s="209"/>
      <c r="ACM183" s="209"/>
      <c r="ACN183" s="209"/>
      <c r="ACO183" s="209"/>
      <c r="ACP183" s="209"/>
      <c r="ACQ183" s="209"/>
      <c r="ACR183" s="209"/>
      <c r="ACS183" s="209"/>
      <c r="ACT183" s="209"/>
      <c r="ACU183" s="209"/>
      <c r="ACV183" s="209"/>
      <c r="ACW183" s="209"/>
      <c r="ACX183" s="209"/>
      <c r="ACY183" s="209"/>
      <c r="ACZ183" s="209"/>
      <c r="ADA183" s="209"/>
      <c r="ADB183" s="209"/>
      <c r="ADC183" s="209"/>
      <c r="ADD183" s="209"/>
      <c r="ADE183" s="209"/>
      <c r="ADF183" s="209"/>
      <c r="ADG183" s="209"/>
      <c r="ADH183" s="209"/>
      <c r="ADI183" s="209"/>
      <c r="ADJ183" s="209"/>
      <c r="ADK183" s="209"/>
      <c r="ADL183" s="209"/>
      <c r="ADM183" s="209"/>
      <c r="ADN183" s="209"/>
      <c r="ADO183" s="209"/>
      <c r="ADP183" s="209"/>
      <c r="ADQ183" s="209"/>
      <c r="ADR183" s="209"/>
      <c r="ADS183" s="209"/>
      <c r="ADT183" s="209"/>
      <c r="ADU183" s="209"/>
      <c r="ADV183" s="209"/>
      <c r="ADW183" s="209"/>
      <c r="ADX183" s="209"/>
      <c r="ADY183" s="209"/>
      <c r="ADZ183" s="209"/>
      <c r="AEA183" s="209"/>
      <c r="AEB183" s="209"/>
      <c r="AEC183" s="209"/>
      <c r="AED183" s="209"/>
      <c r="AEE183" s="209"/>
      <c r="AEF183" s="209"/>
      <c r="AEG183" s="209"/>
      <c r="AEH183" s="209"/>
      <c r="AEI183" s="209"/>
      <c r="AEJ183" s="209"/>
      <c r="AEK183" s="209"/>
      <c r="AEL183" s="209"/>
      <c r="AEM183" s="209"/>
      <c r="AEN183" s="209"/>
      <c r="AEO183" s="209"/>
      <c r="AEP183" s="209"/>
      <c r="AEQ183" s="209"/>
      <c r="AER183" s="209"/>
      <c r="AES183" s="209"/>
      <c r="AET183" s="209"/>
      <c r="AEU183" s="209"/>
      <c r="AEV183" s="209"/>
      <c r="AEW183" s="209"/>
      <c r="AEX183" s="209"/>
      <c r="AEY183" s="209"/>
      <c r="AEZ183" s="209"/>
      <c r="AFA183" s="209"/>
      <c r="AFB183" s="209"/>
      <c r="AFC183" s="209"/>
      <c r="AFD183" s="209"/>
      <c r="AFE183" s="209"/>
      <c r="AFF183" s="209"/>
      <c r="AFG183" s="209"/>
      <c r="AFH183" s="209"/>
      <c r="AFI183" s="209"/>
      <c r="AFJ183" s="209"/>
      <c r="AFK183" s="209"/>
      <c r="AFL183" s="209"/>
      <c r="AFM183" s="209"/>
      <c r="AFN183" s="209"/>
      <c r="AFO183" s="209"/>
      <c r="AFP183" s="209"/>
      <c r="AFQ183" s="209"/>
      <c r="AFR183" s="209"/>
      <c r="AFS183" s="209"/>
      <c r="AFT183" s="209"/>
      <c r="AFU183" s="209"/>
      <c r="AFV183" s="209"/>
      <c r="AFW183" s="209"/>
      <c r="AFX183" s="209"/>
      <c r="AFY183" s="209"/>
      <c r="AFZ183" s="209"/>
      <c r="AGA183" s="209"/>
      <c r="AGB183" s="209"/>
      <c r="AGC183" s="209"/>
      <c r="AGD183" s="209"/>
      <c r="AGE183" s="209"/>
      <c r="AGF183" s="209"/>
      <c r="AGG183" s="209"/>
      <c r="AGH183" s="209"/>
      <c r="AGI183" s="209"/>
      <c r="AGJ183" s="209"/>
      <c r="AGK183" s="209"/>
      <c r="AGL183" s="209"/>
      <c r="AGM183" s="209"/>
      <c r="AGN183" s="209"/>
      <c r="AGO183" s="209"/>
      <c r="AGP183" s="209"/>
      <c r="AGQ183" s="209"/>
      <c r="AGR183" s="209"/>
      <c r="AGS183" s="209"/>
      <c r="AGT183" s="209"/>
      <c r="AGU183" s="209"/>
      <c r="AGV183" s="209"/>
      <c r="AGW183" s="209"/>
      <c r="AGX183" s="209"/>
      <c r="AGY183" s="209"/>
      <c r="AGZ183" s="209"/>
      <c r="AHA183" s="209"/>
      <c r="AHB183" s="209"/>
      <c r="AHC183" s="209"/>
      <c r="AHD183" s="209"/>
      <c r="AHE183" s="209"/>
      <c r="AHF183" s="209"/>
      <c r="AHG183" s="209"/>
      <c r="AHH183" s="209"/>
      <c r="AHI183" s="209"/>
      <c r="AHJ183" s="209"/>
      <c r="AHK183" s="209"/>
      <c r="AHL183" s="209"/>
      <c r="AHM183" s="209"/>
      <c r="AHN183" s="209"/>
      <c r="AHO183" s="209"/>
      <c r="AHP183" s="209"/>
      <c r="AHQ183" s="209"/>
      <c r="AHR183" s="209"/>
      <c r="AHS183" s="209"/>
      <c r="AHT183" s="209"/>
      <c r="AHU183" s="209"/>
      <c r="AHV183" s="209"/>
      <c r="AHW183" s="209"/>
      <c r="AHX183" s="209"/>
      <c r="AHY183" s="209"/>
      <c r="AHZ183" s="209"/>
      <c r="AIA183" s="209"/>
      <c r="AIB183" s="209"/>
      <c r="AIC183" s="209"/>
      <c r="AID183" s="209"/>
      <c r="AIE183" s="209"/>
      <c r="AIF183" s="209"/>
      <c r="AIG183" s="209"/>
      <c r="AIH183" s="209"/>
      <c r="AII183" s="209"/>
      <c r="AIJ183" s="209"/>
      <c r="AIK183" s="209"/>
      <c r="AIL183" s="209"/>
      <c r="AIM183" s="209"/>
      <c r="AIN183" s="209"/>
      <c r="AIO183" s="209"/>
      <c r="AIP183" s="209"/>
      <c r="AIQ183" s="209"/>
      <c r="AIR183" s="209"/>
      <c r="AIS183" s="209"/>
      <c r="AIT183" s="209"/>
      <c r="AIU183" s="209"/>
      <c r="AIV183" s="209"/>
      <c r="AIW183" s="209"/>
      <c r="AIX183" s="209"/>
      <c r="AIY183" s="209"/>
      <c r="AIZ183" s="209"/>
      <c r="AJA183" s="209"/>
      <c r="AJB183" s="209"/>
      <c r="AJC183" s="209"/>
      <c r="AJD183" s="209"/>
      <c r="AJE183" s="209"/>
      <c r="AJF183" s="209"/>
      <c r="AJG183" s="209"/>
      <c r="AJH183" s="209"/>
      <c r="AJI183" s="209"/>
      <c r="AJJ183" s="209"/>
      <c r="AJK183" s="209"/>
      <c r="AJL183" s="209"/>
      <c r="AJM183" s="209"/>
      <c r="AJN183" s="209"/>
      <c r="AJO183" s="209"/>
      <c r="AJP183" s="209"/>
      <c r="AJQ183" s="209"/>
      <c r="AJR183" s="209"/>
      <c r="AJS183" s="209"/>
      <c r="AJT183" s="209"/>
      <c r="AJU183" s="209"/>
      <c r="AJV183" s="209"/>
      <c r="AJW183" s="209"/>
      <c r="AJX183" s="209"/>
      <c r="AJY183" s="209"/>
      <c r="AJZ183" s="209"/>
      <c r="AKA183" s="209"/>
      <c r="AKB183" s="209"/>
      <c r="AKC183" s="209"/>
      <c r="AKD183" s="209"/>
      <c r="AKE183" s="209"/>
      <c r="AKF183" s="209"/>
      <c r="AKG183" s="209"/>
      <c r="AKH183" s="209"/>
      <c r="AKI183" s="209"/>
      <c r="AKJ183" s="209"/>
      <c r="AKK183" s="209"/>
      <c r="AKL183" s="209"/>
      <c r="AKM183" s="209"/>
      <c r="AKN183" s="209"/>
      <c r="AKO183" s="209"/>
      <c r="AKP183" s="209"/>
      <c r="AKQ183" s="209"/>
      <c r="AKR183" s="209"/>
      <c r="AKS183" s="209"/>
      <c r="AKT183" s="209"/>
      <c r="AKU183" s="209"/>
      <c r="AKV183" s="209"/>
      <c r="AKW183" s="209"/>
      <c r="AKX183" s="209"/>
      <c r="AKY183" s="209"/>
      <c r="AKZ183" s="209"/>
      <c r="ALA183" s="209"/>
      <c r="ALB183" s="209"/>
      <c r="ALC183" s="209"/>
      <c r="ALD183" s="209"/>
      <c r="ALE183" s="209"/>
      <c r="ALF183" s="209"/>
      <c r="ALG183" s="209"/>
      <c r="ALH183" s="209"/>
      <c r="ALI183" s="209"/>
      <c r="ALJ183" s="209"/>
      <c r="ALK183" s="209"/>
      <c r="ALL183" s="209"/>
      <c r="ALM183" s="209"/>
      <c r="ALN183" s="209"/>
      <c r="ALO183" s="209"/>
      <c r="ALP183" s="209"/>
      <c r="ALQ183" s="209"/>
      <c r="ALR183" s="209"/>
      <c r="ALS183" s="209"/>
      <c r="ALT183" s="209"/>
      <c r="ALU183" s="209"/>
      <c r="ALV183" s="209"/>
      <c r="ALW183" s="209"/>
      <c r="ALX183" s="209"/>
      <c r="ALY183" s="209"/>
      <c r="ALZ183" s="209"/>
      <c r="AMA183" s="209"/>
      <c r="AMB183" s="209"/>
      <c r="AMC183" s="209"/>
      <c r="AMD183" s="209"/>
      <c r="AME183" s="209"/>
      <c r="AMF183" s="209"/>
      <c r="AMG183" s="209"/>
      <c r="AMH183" s="209"/>
      <c r="AMI183" s="209"/>
      <c r="AMJ183" s="209"/>
      <c r="AMK183" s="209"/>
      <c r="AML183" s="209"/>
      <c r="AMM183" s="209"/>
      <c r="AMN183" s="209"/>
      <c r="AMO183" s="209"/>
      <c r="AMP183" s="209"/>
      <c r="AMQ183" s="209"/>
      <c r="AMR183" s="209"/>
      <c r="AMS183" s="209"/>
      <c r="AMT183" s="209"/>
      <c r="AMU183" s="209"/>
      <c r="AMV183" s="209"/>
      <c r="AMW183" s="209"/>
      <c r="AMX183" s="209"/>
      <c r="AMY183" s="209"/>
      <c r="AMZ183" s="209"/>
      <c r="ANA183" s="209"/>
      <c r="ANB183" s="209"/>
      <c r="ANC183" s="209"/>
      <c r="AND183" s="209"/>
      <c r="ANE183" s="209"/>
      <c r="ANF183" s="209"/>
      <c r="ANG183" s="209"/>
      <c r="ANH183" s="209"/>
      <c r="ANI183" s="209"/>
      <c r="ANJ183" s="209"/>
      <c r="ANK183" s="209"/>
      <c r="ANL183" s="209"/>
      <c r="ANM183" s="209"/>
      <c r="ANN183" s="209"/>
      <c r="ANO183" s="209"/>
      <c r="ANP183" s="209"/>
      <c r="ANQ183" s="209"/>
      <c r="ANR183" s="209"/>
      <c r="ANS183" s="209"/>
      <c r="ANT183" s="209"/>
      <c r="ANU183" s="209"/>
      <c r="ANV183" s="209"/>
      <c r="ANW183" s="209"/>
      <c r="ANX183" s="209"/>
      <c r="ANY183" s="209"/>
      <c r="ANZ183" s="209"/>
      <c r="AOA183" s="209"/>
      <c r="AOB183" s="209"/>
      <c r="AOC183" s="209"/>
      <c r="AOD183" s="209"/>
      <c r="AOE183" s="209"/>
      <c r="AOF183" s="209"/>
      <c r="AOG183" s="209"/>
      <c r="AOH183" s="209"/>
      <c r="AOI183" s="209"/>
      <c r="AOJ183" s="209"/>
      <c r="AOK183" s="209"/>
      <c r="AOL183" s="209"/>
      <c r="AOM183" s="209"/>
      <c r="AON183" s="209"/>
      <c r="AOO183" s="209"/>
      <c r="AOP183" s="209"/>
      <c r="AOQ183" s="209"/>
      <c r="AOR183" s="209"/>
      <c r="AOS183" s="209"/>
      <c r="AOT183" s="209"/>
      <c r="AOU183" s="209"/>
      <c r="AOV183" s="209"/>
      <c r="AOW183" s="209"/>
      <c r="AOX183" s="209"/>
      <c r="AOY183" s="209"/>
      <c r="AOZ183" s="209"/>
      <c r="APA183" s="209"/>
      <c r="APB183" s="209"/>
      <c r="APC183" s="209"/>
      <c r="APD183" s="209"/>
      <c r="APE183" s="209"/>
      <c r="APF183" s="209"/>
      <c r="APG183" s="209"/>
      <c r="APH183" s="209"/>
      <c r="API183" s="209"/>
      <c r="APJ183" s="209"/>
      <c r="APK183" s="209"/>
      <c r="APL183" s="209"/>
      <c r="APM183" s="209"/>
      <c r="APN183" s="209"/>
      <c r="APO183" s="209"/>
      <c r="APP183" s="209"/>
      <c r="APQ183" s="209"/>
      <c r="APR183" s="209"/>
      <c r="APS183" s="209"/>
      <c r="APT183" s="209"/>
      <c r="APU183" s="209"/>
      <c r="APV183" s="209"/>
      <c r="APW183" s="209"/>
      <c r="APX183" s="209"/>
      <c r="APY183" s="209"/>
      <c r="APZ183" s="209"/>
      <c r="AQA183" s="209"/>
      <c r="AQB183" s="209"/>
      <c r="AQC183" s="209"/>
      <c r="AQD183" s="209"/>
      <c r="AQE183" s="209"/>
      <c r="AQF183" s="209"/>
      <c r="AQG183" s="209"/>
      <c r="AQH183" s="209"/>
      <c r="AQI183" s="209"/>
      <c r="AQJ183" s="209"/>
      <c r="AQK183" s="209"/>
      <c r="AQL183" s="209"/>
      <c r="AQM183" s="209"/>
      <c r="AQN183" s="209"/>
      <c r="AQO183" s="209"/>
      <c r="AQP183" s="209"/>
      <c r="AQQ183" s="209"/>
      <c r="AQR183" s="209"/>
      <c r="AQS183" s="209"/>
      <c r="AQT183" s="209"/>
      <c r="AQU183" s="209"/>
      <c r="AQV183" s="209"/>
      <c r="AQW183" s="209"/>
      <c r="AQX183" s="209"/>
      <c r="AQY183" s="209"/>
      <c r="AQZ183" s="209"/>
      <c r="ARA183" s="209"/>
      <c r="ARB183" s="209"/>
      <c r="ARC183" s="209"/>
      <c r="ARD183" s="209"/>
      <c r="ARE183" s="209"/>
      <c r="ARF183" s="209"/>
      <c r="ARG183" s="209"/>
      <c r="ARH183" s="209"/>
      <c r="ARI183" s="209"/>
      <c r="ARJ183" s="209"/>
      <c r="ARK183" s="209"/>
      <c r="ARL183" s="209"/>
      <c r="ARM183" s="209"/>
      <c r="ARN183" s="209"/>
      <c r="ARO183" s="209"/>
      <c r="ARP183" s="209"/>
      <c r="ARQ183" s="209"/>
      <c r="ARR183" s="209"/>
      <c r="ARS183" s="209"/>
      <c r="ART183" s="209"/>
      <c r="ARU183" s="209"/>
      <c r="ARV183" s="209"/>
      <c r="ARW183" s="209"/>
      <c r="ARX183" s="209"/>
      <c r="ARY183" s="209"/>
      <c r="ARZ183" s="209"/>
      <c r="ASA183" s="209"/>
      <c r="ASB183" s="209"/>
      <c r="ASC183" s="209"/>
      <c r="ASD183" s="209"/>
      <c r="ASE183" s="209"/>
      <c r="ASF183" s="209"/>
      <c r="ASG183" s="209"/>
      <c r="ASH183" s="209"/>
      <c r="ASI183" s="209"/>
      <c r="ASJ183" s="209"/>
      <c r="ASK183" s="209"/>
      <c r="ASL183" s="209"/>
      <c r="ASM183" s="209"/>
      <c r="ASN183" s="209"/>
      <c r="ASO183" s="209"/>
      <c r="ASP183" s="209"/>
      <c r="ASQ183" s="209"/>
      <c r="ASR183" s="209"/>
      <c r="ASS183" s="209"/>
      <c r="AST183" s="209"/>
      <c r="ASU183" s="209"/>
      <c r="ASV183" s="209"/>
      <c r="ASW183" s="209"/>
      <c r="ASX183" s="209"/>
      <c r="ASY183" s="209"/>
      <c r="ASZ183" s="209"/>
      <c r="ATA183" s="209"/>
      <c r="ATB183" s="209"/>
      <c r="ATC183" s="209"/>
      <c r="ATD183" s="209"/>
      <c r="ATE183" s="209"/>
      <c r="ATF183" s="209"/>
      <c r="ATG183" s="209"/>
      <c r="ATH183" s="209"/>
      <c r="ATI183" s="209"/>
      <c r="ATJ183" s="209"/>
      <c r="ATK183" s="209"/>
      <c r="ATL183" s="209"/>
      <c r="ATM183" s="209"/>
      <c r="ATN183" s="209"/>
      <c r="ATO183" s="209"/>
      <c r="ATP183" s="209"/>
      <c r="ATQ183" s="209"/>
      <c r="ATR183" s="209"/>
      <c r="ATS183" s="209"/>
      <c r="ATT183" s="209"/>
      <c r="ATU183" s="209"/>
      <c r="ATV183" s="209"/>
      <c r="ATW183" s="209"/>
      <c r="ATX183" s="209"/>
      <c r="ATY183" s="209"/>
      <c r="ATZ183" s="209"/>
      <c r="AUA183" s="209"/>
      <c r="AUB183" s="209"/>
      <c r="AUC183" s="209"/>
      <c r="AUD183" s="209"/>
      <c r="AUE183" s="209"/>
      <c r="AUF183" s="209"/>
      <c r="AUG183" s="209"/>
      <c r="AUH183" s="209"/>
      <c r="AUI183" s="209"/>
      <c r="AUJ183" s="209"/>
      <c r="AUK183" s="209"/>
      <c r="AUL183" s="209"/>
      <c r="AUM183" s="209"/>
      <c r="AUN183" s="209"/>
      <c r="AUO183" s="209"/>
      <c r="AUP183" s="209"/>
      <c r="AUQ183" s="209"/>
      <c r="AUR183" s="209"/>
      <c r="AUS183" s="209"/>
      <c r="AUT183" s="209"/>
      <c r="AUU183" s="209"/>
      <c r="AUV183" s="209"/>
      <c r="AUW183" s="209"/>
      <c r="AUX183" s="209"/>
      <c r="AUY183" s="209"/>
      <c r="AUZ183" s="209"/>
      <c r="AVA183" s="209"/>
      <c r="AVB183" s="209"/>
      <c r="AVC183" s="209"/>
      <c r="AVD183" s="209"/>
      <c r="AVE183" s="209"/>
      <c r="AVF183" s="209"/>
      <c r="AVG183" s="209"/>
      <c r="AVH183" s="209"/>
      <c r="AVI183" s="209"/>
      <c r="AVJ183" s="209"/>
      <c r="AVK183" s="209"/>
      <c r="AVL183" s="209"/>
      <c r="AVM183" s="209"/>
      <c r="AVN183" s="209"/>
      <c r="AVO183" s="209"/>
      <c r="AVP183" s="209"/>
      <c r="AVQ183" s="209"/>
      <c r="AVR183" s="209"/>
      <c r="AVS183" s="209"/>
      <c r="AVT183" s="209"/>
      <c r="AVU183" s="209"/>
      <c r="AVV183" s="209"/>
      <c r="AVW183" s="209"/>
      <c r="AVX183" s="209"/>
      <c r="AVY183" s="209"/>
      <c r="AVZ183" s="209"/>
      <c r="AWA183" s="209"/>
      <c r="AWB183" s="209"/>
      <c r="AWC183" s="209"/>
      <c r="AWD183" s="209"/>
      <c r="AWE183" s="209"/>
      <c r="AWF183" s="209"/>
      <c r="AWG183" s="209"/>
      <c r="AWH183" s="209"/>
      <c r="AWI183" s="209"/>
      <c r="AWJ183" s="209"/>
      <c r="AWK183" s="209"/>
      <c r="AWL183" s="209"/>
      <c r="AWM183" s="209"/>
      <c r="AWN183" s="209"/>
      <c r="AWO183" s="209"/>
      <c r="AWP183" s="209"/>
      <c r="AWQ183" s="209"/>
      <c r="AWR183" s="209"/>
      <c r="AWS183" s="209"/>
      <c r="AWT183" s="209"/>
      <c r="AWU183" s="209"/>
      <c r="AWV183" s="209"/>
      <c r="AWW183" s="209"/>
      <c r="AWX183" s="209"/>
      <c r="AWY183" s="209"/>
      <c r="AWZ183" s="209"/>
      <c r="AXA183" s="209"/>
      <c r="AXB183" s="209"/>
      <c r="AXC183" s="209"/>
      <c r="AXD183" s="209"/>
      <c r="AXE183" s="209"/>
      <c r="AXF183" s="209"/>
      <c r="AXG183" s="209"/>
      <c r="AXH183" s="209"/>
      <c r="AXI183" s="209"/>
      <c r="AXJ183" s="209"/>
      <c r="AXK183" s="209"/>
      <c r="AXL183" s="209"/>
      <c r="AXM183" s="209"/>
      <c r="AXN183" s="209"/>
      <c r="AXO183" s="209"/>
      <c r="AXP183" s="209"/>
      <c r="AXQ183" s="209"/>
      <c r="AXR183" s="209"/>
      <c r="AXS183" s="209"/>
      <c r="AXT183" s="209"/>
      <c r="AXU183" s="209"/>
      <c r="AXV183" s="209"/>
      <c r="AXW183" s="209"/>
      <c r="AXX183" s="209"/>
      <c r="AXY183" s="209"/>
      <c r="AXZ183" s="209"/>
      <c r="AYA183" s="209"/>
      <c r="AYB183" s="209"/>
      <c r="AYC183" s="209"/>
      <c r="AYD183" s="209"/>
      <c r="AYE183" s="209"/>
      <c r="AYF183" s="209"/>
      <c r="AYG183" s="209"/>
      <c r="AYH183" s="209"/>
      <c r="AYI183" s="209"/>
      <c r="AYJ183" s="209"/>
      <c r="AYK183" s="209"/>
      <c r="AYL183" s="209"/>
      <c r="AYM183" s="209"/>
      <c r="AYN183" s="209"/>
      <c r="AYO183" s="209"/>
      <c r="AYP183" s="209"/>
      <c r="AYQ183" s="209"/>
      <c r="AYR183" s="209"/>
      <c r="AYS183" s="209"/>
      <c r="AYT183" s="209"/>
      <c r="AYU183" s="209"/>
      <c r="AYV183" s="209"/>
      <c r="AYW183" s="209"/>
      <c r="AYX183" s="209"/>
      <c r="AYY183" s="209"/>
      <c r="AYZ183" s="209"/>
      <c r="AZA183" s="209"/>
      <c r="AZB183" s="209"/>
      <c r="AZC183" s="209"/>
      <c r="AZD183" s="209"/>
      <c r="AZE183" s="209"/>
      <c r="AZF183" s="209"/>
      <c r="AZG183" s="209"/>
      <c r="AZH183" s="209"/>
      <c r="AZI183" s="209"/>
      <c r="AZJ183" s="209"/>
      <c r="AZK183" s="209"/>
      <c r="AZL183" s="209"/>
      <c r="AZM183" s="209"/>
      <c r="AZN183" s="209"/>
      <c r="AZO183" s="209"/>
      <c r="AZP183" s="209"/>
      <c r="AZQ183" s="209"/>
      <c r="AZR183" s="209"/>
      <c r="AZS183" s="209"/>
      <c r="AZT183" s="209"/>
      <c r="AZU183" s="209"/>
      <c r="AZV183" s="209"/>
      <c r="AZW183" s="209"/>
      <c r="AZX183" s="209"/>
      <c r="AZY183" s="209"/>
      <c r="AZZ183" s="209"/>
      <c r="BAA183" s="209"/>
      <c r="BAB183" s="209"/>
      <c r="BAC183" s="209"/>
      <c r="BAD183" s="209"/>
      <c r="BAE183" s="209"/>
      <c r="BAF183" s="209"/>
      <c r="BAG183" s="209"/>
      <c r="BAH183" s="209"/>
      <c r="BAI183" s="209"/>
      <c r="BAJ183" s="209"/>
      <c r="BAK183" s="209"/>
      <c r="BAL183" s="209"/>
      <c r="BAM183" s="209"/>
      <c r="BAN183" s="209"/>
      <c r="BAO183" s="209"/>
      <c r="BAP183" s="209"/>
      <c r="BAQ183" s="209"/>
      <c r="BAR183" s="209"/>
      <c r="BAS183" s="209"/>
      <c r="BAT183" s="209"/>
      <c r="BAU183" s="209"/>
      <c r="BAV183" s="209"/>
      <c r="BAW183" s="209"/>
      <c r="BAX183" s="209"/>
      <c r="BAY183" s="209"/>
      <c r="BAZ183" s="209"/>
      <c r="BBA183" s="209"/>
      <c r="BBB183" s="209"/>
      <c r="BBC183" s="209"/>
      <c r="BBD183" s="209"/>
      <c r="BBE183" s="209"/>
      <c r="BBF183" s="209"/>
      <c r="BBG183" s="209"/>
      <c r="BBH183" s="209"/>
      <c r="BBI183" s="209"/>
      <c r="BBJ183" s="209"/>
      <c r="BBK183" s="209"/>
      <c r="BBL183" s="209"/>
      <c r="BBM183" s="209"/>
      <c r="BBN183" s="209"/>
      <c r="BBO183" s="209"/>
      <c r="BBP183" s="209"/>
      <c r="BBQ183" s="209"/>
      <c r="BBR183" s="209"/>
      <c r="BBS183" s="209"/>
      <c r="BBT183" s="209"/>
      <c r="BBU183" s="209"/>
      <c r="BBV183" s="209"/>
      <c r="BBW183" s="209"/>
      <c r="BBX183" s="209"/>
      <c r="BBY183" s="209"/>
      <c r="BBZ183" s="209"/>
      <c r="BCA183" s="209"/>
      <c r="BCB183" s="209"/>
      <c r="BCC183" s="209"/>
      <c r="BCD183" s="209"/>
      <c r="BCE183" s="209"/>
      <c r="BCF183" s="209"/>
      <c r="BCG183" s="209"/>
      <c r="BCH183" s="209"/>
      <c r="BCI183" s="209"/>
      <c r="BCJ183" s="209"/>
      <c r="BCK183" s="209"/>
      <c r="BCL183" s="209"/>
      <c r="BCM183" s="209"/>
      <c r="BCN183" s="209"/>
      <c r="BCO183" s="209"/>
      <c r="BCP183" s="209"/>
      <c r="BCQ183" s="209"/>
      <c r="BCR183" s="209"/>
      <c r="BCS183" s="209"/>
      <c r="BCT183" s="209"/>
      <c r="BCU183" s="209"/>
      <c r="BCV183" s="209"/>
      <c r="BCW183" s="209"/>
      <c r="BCX183" s="209"/>
      <c r="BCY183" s="209"/>
      <c r="BCZ183" s="209"/>
      <c r="BDA183" s="209"/>
      <c r="BDB183" s="209"/>
      <c r="BDC183" s="209"/>
      <c r="BDD183" s="209"/>
      <c r="BDE183" s="209"/>
      <c r="BDF183" s="209"/>
      <c r="BDG183" s="209"/>
      <c r="BDH183" s="209"/>
      <c r="BDI183" s="209"/>
      <c r="BDJ183" s="209"/>
      <c r="BDK183" s="209"/>
    </row>
    <row r="184" spans="1:1467" s="34" customFormat="1" ht="15" customHeight="1" x14ac:dyDescent="0.25">
      <c r="A184" s="84" t="s">
        <v>91</v>
      </c>
      <c r="B184" s="34" t="s">
        <v>96</v>
      </c>
      <c r="C184" s="97"/>
      <c r="D184" s="93"/>
      <c r="E184" s="156"/>
      <c r="F184" s="35"/>
      <c r="G184" s="99">
        <f>SUM(J177)+H183</f>
        <v>48565</v>
      </c>
      <c r="H184" s="100"/>
      <c r="I184" s="373">
        <v>3</v>
      </c>
      <c r="J184" s="99">
        <f>SUM(G184)+I184</f>
        <v>48568</v>
      </c>
      <c r="K184" s="55">
        <f>SUM(K183)+I184</f>
        <v>994</v>
      </c>
      <c r="O184" s="210"/>
      <c r="P184" s="21"/>
      <c r="Q184" s="211"/>
      <c r="R184" s="21" t="s">
        <v>434</v>
      </c>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09"/>
      <c r="CA184" s="209"/>
      <c r="CB184" s="209"/>
      <c r="CC184" s="209"/>
      <c r="CD184" s="209"/>
      <c r="CE184" s="209"/>
      <c r="CF184" s="209"/>
      <c r="CG184" s="209"/>
      <c r="CH184" s="209"/>
      <c r="CI184" s="209"/>
      <c r="CJ184" s="209"/>
      <c r="CK184" s="209"/>
      <c r="CL184" s="209"/>
      <c r="CM184" s="209"/>
      <c r="CN184" s="209"/>
      <c r="CO184" s="209"/>
      <c r="CP184" s="209"/>
      <c r="CQ184" s="209"/>
      <c r="CR184" s="209"/>
      <c r="CS184" s="209"/>
      <c r="CT184" s="209"/>
      <c r="CU184" s="209"/>
      <c r="CV184" s="209"/>
      <c r="CW184" s="209"/>
      <c r="CX184" s="209"/>
      <c r="CY184" s="209"/>
      <c r="CZ184" s="209"/>
      <c r="DA184" s="209"/>
      <c r="DB184" s="209"/>
      <c r="DC184" s="209"/>
      <c r="DD184" s="209"/>
      <c r="DE184" s="209"/>
      <c r="DF184" s="209"/>
      <c r="DG184" s="209"/>
      <c r="DH184" s="209"/>
      <c r="DI184" s="209"/>
      <c r="DJ184" s="209"/>
      <c r="DK184" s="209"/>
      <c r="DL184" s="209"/>
      <c r="DM184" s="209"/>
      <c r="DN184" s="209"/>
      <c r="DO184" s="209"/>
      <c r="DP184" s="209"/>
      <c r="DQ184" s="209"/>
      <c r="DR184" s="209"/>
      <c r="DS184" s="209"/>
      <c r="DT184" s="209"/>
      <c r="DU184" s="209"/>
      <c r="DV184" s="209"/>
      <c r="DW184" s="209"/>
      <c r="DX184" s="209"/>
      <c r="DY184" s="209"/>
      <c r="DZ184" s="209"/>
      <c r="EA184" s="209"/>
      <c r="EB184" s="209"/>
      <c r="EC184" s="209"/>
      <c r="ED184" s="209"/>
      <c r="EE184" s="209"/>
      <c r="EF184" s="209"/>
      <c r="EG184" s="209"/>
      <c r="EH184" s="209"/>
      <c r="EI184" s="209"/>
      <c r="EJ184" s="209"/>
      <c r="EK184" s="209"/>
      <c r="EL184" s="209"/>
      <c r="EM184" s="209"/>
      <c r="EN184" s="209"/>
      <c r="EO184" s="209"/>
      <c r="EP184" s="209"/>
      <c r="EQ184" s="209"/>
      <c r="ER184" s="209"/>
      <c r="ES184" s="209"/>
      <c r="ET184" s="209"/>
      <c r="EU184" s="209"/>
      <c r="EV184" s="209"/>
      <c r="EW184" s="209"/>
      <c r="EX184" s="209"/>
      <c r="EY184" s="209"/>
      <c r="EZ184" s="209"/>
      <c r="FA184" s="209"/>
      <c r="FB184" s="209"/>
      <c r="FC184" s="209"/>
      <c r="FD184" s="209"/>
      <c r="FE184" s="209"/>
      <c r="FF184" s="209"/>
      <c r="FG184" s="209"/>
      <c r="FH184" s="209"/>
      <c r="FI184" s="209"/>
      <c r="FJ184" s="209"/>
      <c r="FK184" s="209"/>
      <c r="FL184" s="209"/>
      <c r="FM184" s="209"/>
      <c r="FN184" s="209"/>
      <c r="FO184" s="209"/>
      <c r="FP184" s="209"/>
      <c r="FQ184" s="209"/>
      <c r="FR184" s="209"/>
      <c r="FS184" s="209"/>
      <c r="FT184" s="209"/>
      <c r="FU184" s="209"/>
      <c r="FV184" s="209"/>
      <c r="FW184" s="209"/>
      <c r="FX184" s="209"/>
      <c r="FY184" s="209"/>
      <c r="FZ184" s="209"/>
      <c r="GA184" s="209"/>
      <c r="GB184" s="209"/>
      <c r="GC184" s="209"/>
      <c r="GD184" s="209"/>
      <c r="GE184" s="209"/>
      <c r="GF184" s="209"/>
      <c r="GG184" s="209"/>
      <c r="GH184" s="209"/>
      <c r="GI184" s="209"/>
      <c r="GJ184" s="209"/>
      <c r="GK184" s="209"/>
      <c r="GL184" s="209"/>
      <c r="GM184" s="209"/>
      <c r="GN184" s="209"/>
      <c r="GO184" s="209"/>
      <c r="GP184" s="209"/>
      <c r="GQ184" s="209"/>
      <c r="GR184" s="209"/>
      <c r="GS184" s="209"/>
      <c r="GT184" s="209"/>
      <c r="GU184" s="209"/>
      <c r="GV184" s="209"/>
      <c r="GW184" s="209"/>
      <c r="GX184" s="209"/>
      <c r="GY184" s="209"/>
      <c r="GZ184" s="209"/>
      <c r="HA184" s="209"/>
      <c r="HB184" s="209"/>
      <c r="HC184" s="209"/>
      <c r="HD184" s="209"/>
      <c r="HE184" s="209"/>
      <c r="HF184" s="209"/>
      <c r="HG184" s="209"/>
      <c r="HH184" s="209"/>
      <c r="HI184" s="209"/>
      <c r="HJ184" s="209"/>
      <c r="HK184" s="209"/>
      <c r="HL184" s="209"/>
      <c r="HM184" s="209"/>
      <c r="HN184" s="209"/>
      <c r="HO184" s="209"/>
      <c r="HP184" s="209"/>
      <c r="HQ184" s="209"/>
      <c r="HR184" s="209"/>
      <c r="HS184" s="209"/>
      <c r="HT184" s="209"/>
      <c r="HU184" s="209"/>
      <c r="HV184" s="209"/>
      <c r="HW184" s="209"/>
      <c r="HX184" s="209"/>
      <c r="HY184" s="209"/>
      <c r="HZ184" s="209"/>
      <c r="IA184" s="209"/>
      <c r="IB184" s="209"/>
      <c r="IC184" s="209"/>
      <c r="ID184" s="209"/>
      <c r="IE184" s="209"/>
      <c r="IF184" s="209"/>
      <c r="IG184" s="209"/>
      <c r="IH184" s="209"/>
      <c r="II184" s="209"/>
      <c r="IJ184" s="209"/>
      <c r="IK184" s="209"/>
      <c r="IL184" s="209"/>
      <c r="IM184" s="209"/>
      <c r="IN184" s="209"/>
      <c r="IO184" s="209"/>
      <c r="IP184" s="209"/>
      <c r="IQ184" s="209"/>
      <c r="IR184" s="209"/>
      <c r="IS184" s="209"/>
      <c r="IT184" s="209"/>
      <c r="IU184" s="209"/>
      <c r="IV184" s="209"/>
      <c r="IW184" s="209"/>
      <c r="IX184" s="209"/>
      <c r="IY184" s="209"/>
      <c r="IZ184" s="209"/>
      <c r="JA184" s="209"/>
      <c r="JB184" s="209"/>
      <c r="JC184" s="209"/>
      <c r="JD184" s="209"/>
      <c r="JE184" s="209"/>
      <c r="JF184" s="209"/>
      <c r="JG184" s="209"/>
      <c r="JH184" s="209"/>
      <c r="JI184" s="209"/>
      <c r="JJ184" s="209"/>
      <c r="JK184" s="209"/>
      <c r="JL184" s="209"/>
      <c r="JM184" s="209"/>
      <c r="JN184" s="209"/>
      <c r="JO184" s="209"/>
      <c r="JP184" s="209"/>
      <c r="JQ184" s="209"/>
      <c r="JR184" s="209"/>
      <c r="JS184" s="209"/>
      <c r="JT184" s="209"/>
      <c r="JU184" s="209"/>
      <c r="JV184" s="209"/>
      <c r="JW184" s="209"/>
      <c r="JX184" s="209"/>
      <c r="JY184" s="209"/>
      <c r="JZ184" s="209"/>
      <c r="KA184" s="209"/>
      <c r="KB184" s="209"/>
      <c r="KC184" s="209"/>
      <c r="KD184" s="209"/>
      <c r="KE184" s="209"/>
      <c r="KF184" s="209"/>
      <c r="KG184" s="209"/>
      <c r="KH184" s="209"/>
      <c r="KI184" s="209"/>
      <c r="KJ184" s="209"/>
      <c r="KK184" s="209"/>
      <c r="KL184" s="209"/>
      <c r="KM184" s="209"/>
      <c r="KN184" s="209"/>
      <c r="KO184" s="209"/>
      <c r="KP184" s="209"/>
      <c r="KQ184" s="209"/>
      <c r="KR184" s="209"/>
      <c r="KS184" s="209"/>
      <c r="KT184" s="209"/>
      <c r="KU184" s="209"/>
      <c r="KV184" s="209"/>
      <c r="KW184" s="209"/>
      <c r="KX184" s="209"/>
      <c r="KY184" s="209"/>
      <c r="KZ184" s="209"/>
      <c r="LA184" s="209"/>
      <c r="LB184" s="209"/>
      <c r="LC184" s="209"/>
      <c r="LD184" s="209"/>
      <c r="LE184" s="209"/>
      <c r="LF184" s="209"/>
      <c r="LG184" s="209"/>
      <c r="LH184" s="209"/>
      <c r="LI184" s="209"/>
      <c r="LJ184" s="209"/>
      <c r="LK184" s="209"/>
      <c r="LL184" s="209"/>
      <c r="LM184" s="209"/>
      <c r="LN184" s="209"/>
      <c r="LO184" s="209"/>
      <c r="LP184" s="209"/>
      <c r="LQ184" s="209"/>
      <c r="LR184" s="209"/>
      <c r="LS184" s="209"/>
      <c r="LT184" s="209"/>
      <c r="LU184" s="209"/>
      <c r="LV184" s="209"/>
      <c r="LW184" s="209"/>
      <c r="LX184" s="209"/>
      <c r="LY184" s="209"/>
      <c r="LZ184" s="209"/>
      <c r="MA184" s="209"/>
      <c r="MB184" s="209"/>
      <c r="MC184" s="209"/>
      <c r="MD184" s="209"/>
      <c r="ME184" s="209"/>
      <c r="MF184" s="209"/>
      <c r="MG184" s="209"/>
      <c r="MH184" s="209"/>
      <c r="MI184" s="209"/>
      <c r="MJ184" s="209"/>
      <c r="MK184" s="209"/>
      <c r="ML184" s="209"/>
      <c r="MM184" s="209"/>
      <c r="MN184" s="209"/>
      <c r="MO184" s="209"/>
      <c r="MP184" s="209"/>
      <c r="MQ184" s="209"/>
      <c r="MR184" s="209"/>
      <c r="MS184" s="209"/>
      <c r="MT184" s="209"/>
      <c r="MU184" s="209"/>
      <c r="MV184" s="209"/>
      <c r="MW184" s="209"/>
      <c r="MX184" s="209"/>
      <c r="MY184" s="209"/>
      <c r="MZ184" s="209"/>
      <c r="NA184" s="209"/>
      <c r="NB184" s="209"/>
      <c r="NC184" s="209"/>
      <c r="ND184" s="209"/>
      <c r="NE184" s="209"/>
      <c r="NF184" s="209"/>
      <c r="NG184" s="209"/>
      <c r="NH184" s="209"/>
      <c r="NI184" s="209"/>
      <c r="NJ184" s="209"/>
      <c r="NK184" s="209"/>
      <c r="NL184" s="209"/>
      <c r="NM184" s="209"/>
      <c r="NN184" s="209"/>
      <c r="NO184" s="209"/>
      <c r="NP184" s="209"/>
      <c r="NQ184" s="209"/>
      <c r="NR184" s="209"/>
      <c r="NS184" s="209"/>
      <c r="NT184" s="209"/>
      <c r="NU184" s="209"/>
      <c r="NV184" s="209"/>
      <c r="NW184" s="209"/>
      <c r="NX184" s="209"/>
      <c r="NY184" s="209"/>
      <c r="NZ184" s="209"/>
      <c r="OA184" s="209"/>
      <c r="OB184" s="209"/>
      <c r="OC184" s="209"/>
      <c r="OD184" s="209"/>
      <c r="OE184" s="209"/>
      <c r="OF184" s="209"/>
      <c r="OG184" s="209"/>
      <c r="OH184" s="209"/>
      <c r="OI184" s="209"/>
      <c r="OJ184" s="209"/>
      <c r="OK184" s="209"/>
      <c r="OL184" s="209"/>
      <c r="OM184" s="209"/>
      <c r="ON184" s="209"/>
      <c r="OO184" s="209"/>
      <c r="OP184" s="209"/>
      <c r="OQ184" s="209"/>
      <c r="OR184" s="209"/>
      <c r="OS184" s="209"/>
      <c r="OT184" s="209"/>
      <c r="OU184" s="209"/>
      <c r="OV184" s="209"/>
      <c r="OW184" s="209"/>
      <c r="OX184" s="209"/>
      <c r="OY184" s="209"/>
      <c r="OZ184" s="209"/>
      <c r="PA184" s="209"/>
      <c r="PB184" s="209"/>
      <c r="PC184" s="209"/>
      <c r="PD184" s="209"/>
      <c r="PE184" s="209"/>
      <c r="PF184" s="209"/>
      <c r="PG184" s="209"/>
      <c r="PH184" s="209"/>
      <c r="PI184" s="209"/>
      <c r="PJ184" s="209"/>
      <c r="PK184" s="209"/>
      <c r="PL184" s="209"/>
      <c r="PM184" s="209"/>
      <c r="PN184" s="209"/>
      <c r="PO184" s="209"/>
      <c r="PP184" s="209"/>
      <c r="PQ184" s="209"/>
      <c r="PR184" s="209"/>
      <c r="PS184" s="209"/>
      <c r="PT184" s="209"/>
      <c r="PU184" s="209"/>
      <c r="PV184" s="209"/>
      <c r="PW184" s="209"/>
      <c r="PX184" s="209"/>
      <c r="PY184" s="209"/>
      <c r="PZ184" s="209"/>
      <c r="QA184" s="209"/>
      <c r="QB184" s="209"/>
      <c r="QC184" s="209"/>
      <c r="QD184" s="209"/>
      <c r="QE184" s="209"/>
      <c r="QF184" s="209"/>
      <c r="QG184" s="209"/>
      <c r="QH184" s="209"/>
      <c r="QI184" s="209"/>
      <c r="QJ184" s="209"/>
      <c r="QK184" s="209"/>
      <c r="QL184" s="209"/>
      <c r="QM184" s="209"/>
      <c r="QN184" s="209"/>
      <c r="QO184" s="209"/>
      <c r="QP184" s="209"/>
      <c r="QQ184" s="209"/>
      <c r="QR184" s="209"/>
      <c r="QS184" s="209"/>
      <c r="QT184" s="209"/>
      <c r="QU184" s="209"/>
      <c r="QV184" s="209"/>
      <c r="QW184" s="209"/>
      <c r="QX184" s="209"/>
      <c r="QY184" s="209"/>
      <c r="QZ184" s="209"/>
      <c r="RA184" s="209"/>
      <c r="RB184" s="209"/>
      <c r="RC184" s="209"/>
      <c r="RD184" s="209"/>
      <c r="RE184" s="209"/>
      <c r="RF184" s="209"/>
      <c r="RG184" s="209"/>
      <c r="RH184" s="209"/>
      <c r="RI184" s="209"/>
      <c r="RJ184" s="209"/>
      <c r="RK184" s="209"/>
      <c r="RL184" s="209"/>
      <c r="RM184" s="209"/>
      <c r="RN184" s="209"/>
      <c r="RO184" s="209"/>
      <c r="RP184" s="209"/>
      <c r="RQ184" s="209"/>
      <c r="RR184" s="209"/>
      <c r="RS184" s="209"/>
      <c r="RT184" s="209"/>
      <c r="RU184" s="209"/>
      <c r="RV184" s="209"/>
      <c r="RW184" s="209"/>
      <c r="RX184" s="209"/>
      <c r="RY184" s="209"/>
      <c r="RZ184" s="209"/>
      <c r="SA184" s="209"/>
      <c r="SB184" s="209"/>
      <c r="SC184" s="209"/>
      <c r="SD184" s="209"/>
      <c r="SE184" s="209"/>
      <c r="SF184" s="209"/>
      <c r="SG184" s="209"/>
      <c r="SH184" s="209"/>
      <c r="SI184" s="209"/>
      <c r="SJ184" s="209"/>
      <c r="SK184" s="209"/>
      <c r="SL184" s="209"/>
      <c r="SM184" s="209"/>
      <c r="SN184" s="209"/>
      <c r="SO184" s="209"/>
      <c r="SP184" s="209"/>
      <c r="SQ184" s="209"/>
      <c r="SR184" s="209"/>
      <c r="SS184" s="209"/>
      <c r="ST184" s="209"/>
      <c r="SU184" s="209"/>
      <c r="SV184" s="209"/>
      <c r="SW184" s="209"/>
      <c r="SX184" s="209"/>
      <c r="SY184" s="209"/>
      <c r="SZ184" s="209"/>
      <c r="TA184" s="209"/>
      <c r="TB184" s="209"/>
      <c r="TC184" s="209"/>
      <c r="TD184" s="209"/>
      <c r="TE184" s="209"/>
      <c r="TF184" s="209"/>
      <c r="TG184" s="209"/>
      <c r="TH184" s="209"/>
      <c r="TI184" s="209"/>
      <c r="TJ184" s="209"/>
      <c r="TK184" s="209"/>
      <c r="TL184" s="209"/>
      <c r="TM184" s="209"/>
      <c r="TN184" s="209"/>
      <c r="TO184" s="209"/>
      <c r="TP184" s="209"/>
      <c r="TQ184" s="209"/>
      <c r="TR184" s="209"/>
      <c r="TS184" s="209"/>
      <c r="TT184" s="209"/>
      <c r="TU184" s="209"/>
      <c r="TV184" s="209"/>
      <c r="TW184" s="209"/>
      <c r="TX184" s="209"/>
      <c r="TY184" s="209"/>
      <c r="TZ184" s="209"/>
      <c r="UA184" s="209"/>
      <c r="UB184" s="209"/>
      <c r="UC184" s="209"/>
      <c r="UD184" s="209"/>
      <c r="UE184" s="209"/>
      <c r="UF184" s="209"/>
      <c r="UG184" s="209"/>
      <c r="UH184" s="209"/>
      <c r="UI184" s="209"/>
      <c r="UJ184" s="209"/>
      <c r="UK184" s="209"/>
      <c r="UL184" s="209"/>
      <c r="UM184" s="209"/>
      <c r="UN184" s="209"/>
      <c r="UO184" s="209"/>
      <c r="UP184" s="209"/>
      <c r="UQ184" s="209"/>
      <c r="UR184" s="209"/>
      <c r="US184" s="209"/>
      <c r="UT184" s="209"/>
      <c r="UU184" s="209"/>
      <c r="UV184" s="209"/>
      <c r="UW184" s="209"/>
      <c r="UX184" s="209"/>
      <c r="UY184" s="209"/>
      <c r="UZ184" s="209"/>
      <c r="VA184" s="209"/>
      <c r="VB184" s="209"/>
      <c r="VC184" s="209"/>
      <c r="VD184" s="209"/>
      <c r="VE184" s="209"/>
      <c r="VF184" s="209"/>
      <c r="VG184" s="209"/>
      <c r="VH184" s="209"/>
      <c r="VI184" s="209"/>
      <c r="VJ184" s="209"/>
      <c r="VK184" s="209"/>
      <c r="VL184" s="209"/>
      <c r="VM184" s="209"/>
      <c r="VN184" s="209"/>
      <c r="VO184" s="209"/>
      <c r="VP184" s="209"/>
      <c r="VQ184" s="209"/>
      <c r="VR184" s="209"/>
      <c r="VS184" s="209"/>
      <c r="VT184" s="209"/>
      <c r="VU184" s="209"/>
      <c r="VV184" s="209"/>
      <c r="VW184" s="209"/>
      <c r="VX184" s="209"/>
      <c r="VY184" s="209"/>
      <c r="VZ184" s="209"/>
      <c r="WA184" s="209"/>
      <c r="WB184" s="209"/>
      <c r="WC184" s="209"/>
      <c r="WD184" s="209"/>
      <c r="WE184" s="209"/>
      <c r="WF184" s="209"/>
      <c r="WG184" s="209"/>
      <c r="WH184" s="209"/>
      <c r="WI184" s="209"/>
      <c r="WJ184" s="209"/>
      <c r="WK184" s="209"/>
      <c r="WL184" s="209"/>
      <c r="WM184" s="209"/>
      <c r="WN184" s="209"/>
      <c r="WO184" s="209"/>
      <c r="WP184" s="209"/>
      <c r="WQ184" s="209"/>
      <c r="WR184" s="209"/>
      <c r="WS184" s="209"/>
      <c r="WT184" s="209"/>
      <c r="WU184" s="209"/>
      <c r="WV184" s="209"/>
      <c r="WW184" s="209"/>
      <c r="WX184" s="209"/>
      <c r="WY184" s="209"/>
      <c r="WZ184" s="209"/>
      <c r="XA184" s="209"/>
      <c r="XB184" s="209"/>
      <c r="XC184" s="209"/>
      <c r="XD184" s="209"/>
      <c r="XE184" s="209"/>
      <c r="XF184" s="209"/>
      <c r="XG184" s="209"/>
      <c r="XH184" s="209"/>
      <c r="XI184" s="209"/>
      <c r="XJ184" s="209"/>
      <c r="XK184" s="209"/>
      <c r="XL184" s="209"/>
      <c r="XM184" s="209"/>
      <c r="XN184" s="209"/>
      <c r="XO184" s="209"/>
      <c r="XP184" s="209"/>
      <c r="XQ184" s="209"/>
      <c r="XR184" s="209"/>
      <c r="XS184" s="209"/>
      <c r="XT184" s="209"/>
      <c r="XU184" s="209"/>
      <c r="XV184" s="209"/>
      <c r="XW184" s="209"/>
      <c r="XX184" s="209"/>
      <c r="XY184" s="209"/>
      <c r="XZ184" s="209"/>
      <c r="YA184" s="209"/>
      <c r="YB184" s="209"/>
      <c r="YC184" s="209"/>
      <c r="YD184" s="209"/>
      <c r="YE184" s="209"/>
      <c r="YF184" s="209"/>
      <c r="YG184" s="209"/>
      <c r="YH184" s="209"/>
      <c r="YI184" s="209"/>
      <c r="YJ184" s="209"/>
      <c r="YK184" s="209"/>
      <c r="YL184" s="209"/>
      <c r="YM184" s="209"/>
      <c r="YN184" s="209"/>
      <c r="YO184" s="209"/>
      <c r="YP184" s="209"/>
      <c r="YQ184" s="209"/>
      <c r="YR184" s="209"/>
      <c r="YS184" s="209"/>
      <c r="YT184" s="209"/>
      <c r="YU184" s="209"/>
      <c r="YV184" s="209"/>
      <c r="YW184" s="209"/>
      <c r="YX184" s="209"/>
      <c r="YY184" s="209"/>
      <c r="YZ184" s="209"/>
      <c r="ZA184" s="209"/>
      <c r="ZB184" s="209"/>
      <c r="ZC184" s="209"/>
      <c r="ZD184" s="209"/>
      <c r="ZE184" s="209"/>
      <c r="ZF184" s="209"/>
      <c r="ZG184" s="209"/>
      <c r="ZH184" s="209"/>
      <c r="ZI184" s="209"/>
      <c r="ZJ184" s="209"/>
      <c r="ZK184" s="209"/>
      <c r="ZL184" s="209"/>
      <c r="ZM184" s="209"/>
      <c r="ZN184" s="209"/>
      <c r="ZO184" s="209"/>
      <c r="ZP184" s="209"/>
      <c r="ZQ184" s="209"/>
      <c r="ZR184" s="209"/>
      <c r="ZS184" s="209"/>
      <c r="ZT184" s="209"/>
      <c r="ZU184" s="209"/>
      <c r="ZV184" s="209"/>
      <c r="ZW184" s="209"/>
      <c r="ZX184" s="209"/>
      <c r="ZY184" s="209"/>
      <c r="ZZ184" s="209"/>
      <c r="AAA184" s="209"/>
      <c r="AAB184" s="209"/>
      <c r="AAC184" s="209"/>
      <c r="AAD184" s="209"/>
      <c r="AAE184" s="209"/>
      <c r="AAF184" s="209"/>
      <c r="AAG184" s="209"/>
      <c r="AAH184" s="209"/>
      <c r="AAI184" s="209"/>
      <c r="AAJ184" s="209"/>
      <c r="AAK184" s="209"/>
      <c r="AAL184" s="209"/>
      <c r="AAM184" s="209"/>
      <c r="AAN184" s="209"/>
      <c r="AAO184" s="209"/>
      <c r="AAP184" s="209"/>
      <c r="AAQ184" s="209"/>
      <c r="AAR184" s="209"/>
      <c r="AAS184" s="209"/>
      <c r="AAT184" s="209"/>
      <c r="AAU184" s="209"/>
      <c r="AAV184" s="209"/>
      <c r="AAW184" s="209"/>
      <c r="AAX184" s="209"/>
      <c r="AAY184" s="209"/>
      <c r="AAZ184" s="209"/>
      <c r="ABA184" s="209"/>
      <c r="ABB184" s="209"/>
      <c r="ABC184" s="209"/>
      <c r="ABD184" s="209"/>
      <c r="ABE184" s="209"/>
      <c r="ABF184" s="209"/>
      <c r="ABG184" s="209"/>
      <c r="ABH184" s="209"/>
      <c r="ABI184" s="209"/>
      <c r="ABJ184" s="209"/>
      <c r="ABK184" s="209"/>
      <c r="ABL184" s="209"/>
      <c r="ABM184" s="209"/>
      <c r="ABN184" s="209"/>
      <c r="ABO184" s="209"/>
      <c r="ABP184" s="209"/>
      <c r="ABQ184" s="209"/>
      <c r="ABR184" s="209"/>
      <c r="ABS184" s="209"/>
      <c r="ABT184" s="209"/>
      <c r="ABU184" s="209"/>
      <c r="ABV184" s="209"/>
      <c r="ABW184" s="209"/>
      <c r="ABX184" s="209"/>
      <c r="ABY184" s="209"/>
      <c r="ABZ184" s="209"/>
      <c r="ACA184" s="209"/>
      <c r="ACB184" s="209"/>
      <c r="ACC184" s="209"/>
      <c r="ACD184" s="209"/>
      <c r="ACE184" s="209"/>
      <c r="ACF184" s="209"/>
      <c r="ACG184" s="209"/>
      <c r="ACH184" s="209"/>
      <c r="ACI184" s="209"/>
      <c r="ACJ184" s="209"/>
      <c r="ACK184" s="209"/>
      <c r="ACL184" s="209"/>
      <c r="ACM184" s="209"/>
      <c r="ACN184" s="209"/>
      <c r="ACO184" s="209"/>
      <c r="ACP184" s="209"/>
      <c r="ACQ184" s="209"/>
      <c r="ACR184" s="209"/>
      <c r="ACS184" s="209"/>
      <c r="ACT184" s="209"/>
      <c r="ACU184" s="209"/>
      <c r="ACV184" s="209"/>
      <c r="ACW184" s="209"/>
      <c r="ACX184" s="209"/>
      <c r="ACY184" s="209"/>
      <c r="ACZ184" s="209"/>
      <c r="ADA184" s="209"/>
      <c r="ADB184" s="209"/>
      <c r="ADC184" s="209"/>
      <c r="ADD184" s="209"/>
      <c r="ADE184" s="209"/>
      <c r="ADF184" s="209"/>
      <c r="ADG184" s="209"/>
      <c r="ADH184" s="209"/>
      <c r="ADI184" s="209"/>
      <c r="ADJ184" s="209"/>
      <c r="ADK184" s="209"/>
      <c r="ADL184" s="209"/>
      <c r="ADM184" s="209"/>
      <c r="ADN184" s="209"/>
      <c r="ADO184" s="209"/>
      <c r="ADP184" s="209"/>
      <c r="ADQ184" s="209"/>
      <c r="ADR184" s="209"/>
      <c r="ADS184" s="209"/>
      <c r="ADT184" s="209"/>
      <c r="ADU184" s="209"/>
      <c r="ADV184" s="209"/>
      <c r="ADW184" s="209"/>
      <c r="ADX184" s="209"/>
      <c r="ADY184" s="209"/>
      <c r="ADZ184" s="209"/>
      <c r="AEA184" s="209"/>
      <c r="AEB184" s="209"/>
      <c r="AEC184" s="209"/>
      <c r="AED184" s="209"/>
      <c r="AEE184" s="209"/>
      <c r="AEF184" s="209"/>
      <c r="AEG184" s="209"/>
      <c r="AEH184" s="209"/>
      <c r="AEI184" s="209"/>
      <c r="AEJ184" s="209"/>
      <c r="AEK184" s="209"/>
      <c r="AEL184" s="209"/>
      <c r="AEM184" s="209"/>
      <c r="AEN184" s="209"/>
      <c r="AEO184" s="209"/>
      <c r="AEP184" s="209"/>
      <c r="AEQ184" s="209"/>
      <c r="AER184" s="209"/>
      <c r="AES184" s="209"/>
      <c r="AET184" s="209"/>
      <c r="AEU184" s="209"/>
      <c r="AEV184" s="209"/>
      <c r="AEW184" s="209"/>
      <c r="AEX184" s="209"/>
      <c r="AEY184" s="209"/>
      <c r="AEZ184" s="209"/>
      <c r="AFA184" s="209"/>
      <c r="AFB184" s="209"/>
      <c r="AFC184" s="209"/>
      <c r="AFD184" s="209"/>
      <c r="AFE184" s="209"/>
      <c r="AFF184" s="209"/>
      <c r="AFG184" s="209"/>
      <c r="AFH184" s="209"/>
      <c r="AFI184" s="209"/>
      <c r="AFJ184" s="209"/>
      <c r="AFK184" s="209"/>
      <c r="AFL184" s="209"/>
      <c r="AFM184" s="209"/>
      <c r="AFN184" s="209"/>
      <c r="AFO184" s="209"/>
      <c r="AFP184" s="209"/>
      <c r="AFQ184" s="209"/>
      <c r="AFR184" s="209"/>
      <c r="AFS184" s="209"/>
      <c r="AFT184" s="209"/>
      <c r="AFU184" s="209"/>
      <c r="AFV184" s="209"/>
      <c r="AFW184" s="209"/>
      <c r="AFX184" s="209"/>
      <c r="AFY184" s="209"/>
      <c r="AFZ184" s="209"/>
      <c r="AGA184" s="209"/>
      <c r="AGB184" s="209"/>
      <c r="AGC184" s="209"/>
      <c r="AGD184" s="209"/>
      <c r="AGE184" s="209"/>
      <c r="AGF184" s="209"/>
      <c r="AGG184" s="209"/>
      <c r="AGH184" s="209"/>
      <c r="AGI184" s="209"/>
      <c r="AGJ184" s="209"/>
      <c r="AGK184" s="209"/>
      <c r="AGL184" s="209"/>
      <c r="AGM184" s="209"/>
      <c r="AGN184" s="209"/>
      <c r="AGO184" s="209"/>
      <c r="AGP184" s="209"/>
      <c r="AGQ184" s="209"/>
      <c r="AGR184" s="209"/>
      <c r="AGS184" s="209"/>
      <c r="AGT184" s="209"/>
      <c r="AGU184" s="209"/>
      <c r="AGV184" s="209"/>
      <c r="AGW184" s="209"/>
      <c r="AGX184" s="209"/>
      <c r="AGY184" s="209"/>
      <c r="AGZ184" s="209"/>
      <c r="AHA184" s="209"/>
      <c r="AHB184" s="209"/>
      <c r="AHC184" s="209"/>
      <c r="AHD184" s="209"/>
      <c r="AHE184" s="209"/>
      <c r="AHF184" s="209"/>
      <c r="AHG184" s="209"/>
      <c r="AHH184" s="209"/>
      <c r="AHI184" s="209"/>
      <c r="AHJ184" s="209"/>
      <c r="AHK184" s="209"/>
      <c r="AHL184" s="209"/>
      <c r="AHM184" s="209"/>
      <c r="AHN184" s="209"/>
      <c r="AHO184" s="209"/>
      <c r="AHP184" s="209"/>
      <c r="AHQ184" s="209"/>
      <c r="AHR184" s="209"/>
      <c r="AHS184" s="209"/>
      <c r="AHT184" s="209"/>
      <c r="AHU184" s="209"/>
      <c r="AHV184" s="209"/>
      <c r="AHW184" s="209"/>
      <c r="AHX184" s="209"/>
      <c r="AHY184" s="209"/>
      <c r="AHZ184" s="209"/>
      <c r="AIA184" s="209"/>
      <c r="AIB184" s="209"/>
      <c r="AIC184" s="209"/>
      <c r="AID184" s="209"/>
      <c r="AIE184" s="209"/>
      <c r="AIF184" s="209"/>
      <c r="AIG184" s="209"/>
      <c r="AIH184" s="209"/>
      <c r="AII184" s="209"/>
      <c r="AIJ184" s="209"/>
      <c r="AIK184" s="209"/>
      <c r="AIL184" s="209"/>
      <c r="AIM184" s="209"/>
      <c r="AIN184" s="209"/>
      <c r="AIO184" s="209"/>
      <c r="AIP184" s="209"/>
      <c r="AIQ184" s="209"/>
      <c r="AIR184" s="209"/>
      <c r="AIS184" s="209"/>
      <c r="AIT184" s="209"/>
      <c r="AIU184" s="209"/>
      <c r="AIV184" s="209"/>
      <c r="AIW184" s="209"/>
      <c r="AIX184" s="209"/>
      <c r="AIY184" s="209"/>
      <c r="AIZ184" s="209"/>
      <c r="AJA184" s="209"/>
      <c r="AJB184" s="209"/>
      <c r="AJC184" s="209"/>
      <c r="AJD184" s="209"/>
      <c r="AJE184" s="209"/>
      <c r="AJF184" s="209"/>
      <c r="AJG184" s="209"/>
      <c r="AJH184" s="209"/>
      <c r="AJI184" s="209"/>
      <c r="AJJ184" s="209"/>
      <c r="AJK184" s="209"/>
      <c r="AJL184" s="209"/>
      <c r="AJM184" s="209"/>
      <c r="AJN184" s="209"/>
      <c r="AJO184" s="209"/>
      <c r="AJP184" s="209"/>
      <c r="AJQ184" s="209"/>
      <c r="AJR184" s="209"/>
      <c r="AJS184" s="209"/>
      <c r="AJT184" s="209"/>
      <c r="AJU184" s="209"/>
      <c r="AJV184" s="209"/>
      <c r="AJW184" s="209"/>
      <c r="AJX184" s="209"/>
      <c r="AJY184" s="209"/>
      <c r="AJZ184" s="209"/>
      <c r="AKA184" s="209"/>
      <c r="AKB184" s="209"/>
      <c r="AKC184" s="209"/>
      <c r="AKD184" s="209"/>
      <c r="AKE184" s="209"/>
      <c r="AKF184" s="209"/>
      <c r="AKG184" s="209"/>
      <c r="AKH184" s="209"/>
      <c r="AKI184" s="209"/>
      <c r="AKJ184" s="209"/>
      <c r="AKK184" s="209"/>
      <c r="AKL184" s="209"/>
      <c r="AKM184" s="209"/>
      <c r="AKN184" s="209"/>
      <c r="AKO184" s="209"/>
      <c r="AKP184" s="209"/>
      <c r="AKQ184" s="209"/>
      <c r="AKR184" s="209"/>
      <c r="AKS184" s="209"/>
      <c r="AKT184" s="209"/>
      <c r="AKU184" s="209"/>
      <c r="AKV184" s="209"/>
      <c r="AKW184" s="209"/>
      <c r="AKX184" s="209"/>
      <c r="AKY184" s="209"/>
      <c r="AKZ184" s="209"/>
      <c r="ALA184" s="209"/>
      <c r="ALB184" s="209"/>
      <c r="ALC184" s="209"/>
      <c r="ALD184" s="209"/>
      <c r="ALE184" s="209"/>
      <c r="ALF184" s="209"/>
      <c r="ALG184" s="209"/>
      <c r="ALH184" s="209"/>
      <c r="ALI184" s="209"/>
      <c r="ALJ184" s="209"/>
      <c r="ALK184" s="209"/>
      <c r="ALL184" s="209"/>
      <c r="ALM184" s="209"/>
      <c r="ALN184" s="209"/>
      <c r="ALO184" s="209"/>
      <c r="ALP184" s="209"/>
      <c r="ALQ184" s="209"/>
      <c r="ALR184" s="209"/>
      <c r="ALS184" s="209"/>
      <c r="ALT184" s="209"/>
      <c r="ALU184" s="209"/>
      <c r="ALV184" s="209"/>
      <c r="ALW184" s="209"/>
      <c r="ALX184" s="209"/>
      <c r="ALY184" s="209"/>
      <c r="ALZ184" s="209"/>
      <c r="AMA184" s="209"/>
      <c r="AMB184" s="209"/>
      <c r="AMC184" s="209"/>
      <c r="AMD184" s="209"/>
      <c r="AME184" s="209"/>
      <c r="AMF184" s="209"/>
      <c r="AMG184" s="209"/>
      <c r="AMH184" s="209"/>
      <c r="AMI184" s="209"/>
      <c r="AMJ184" s="209"/>
      <c r="AMK184" s="209"/>
      <c r="AML184" s="209"/>
      <c r="AMM184" s="209"/>
      <c r="AMN184" s="209"/>
      <c r="AMO184" s="209"/>
      <c r="AMP184" s="209"/>
      <c r="AMQ184" s="209"/>
      <c r="AMR184" s="209"/>
      <c r="AMS184" s="209"/>
      <c r="AMT184" s="209"/>
      <c r="AMU184" s="209"/>
      <c r="AMV184" s="209"/>
      <c r="AMW184" s="209"/>
      <c r="AMX184" s="209"/>
      <c r="AMY184" s="209"/>
      <c r="AMZ184" s="209"/>
      <c r="ANA184" s="209"/>
      <c r="ANB184" s="209"/>
      <c r="ANC184" s="209"/>
      <c r="AND184" s="209"/>
      <c r="ANE184" s="209"/>
      <c r="ANF184" s="209"/>
      <c r="ANG184" s="209"/>
      <c r="ANH184" s="209"/>
      <c r="ANI184" s="209"/>
      <c r="ANJ184" s="209"/>
      <c r="ANK184" s="209"/>
      <c r="ANL184" s="209"/>
      <c r="ANM184" s="209"/>
      <c r="ANN184" s="209"/>
      <c r="ANO184" s="209"/>
      <c r="ANP184" s="209"/>
      <c r="ANQ184" s="209"/>
      <c r="ANR184" s="209"/>
      <c r="ANS184" s="209"/>
      <c r="ANT184" s="209"/>
      <c r="ANU184" s="209"/>
      <c r="ANV184" s="209"/>
      <c r="ANW184" s="209"/>
      <c r="ANX184" s="209"/>
      <c r="ANY184" s="209"/>
      <c r="ANZ184" s="209"/>
      <c r="AOA184" s="209"/>
      <c r="AOB184" s="209"/>
      <c r="AOC184" s="209"/>
      <c r="AOD184" s="209"/>
      <c r="AOE184" s="209"/>
      <c r="AOF184" s="209"/>
      <c r="AOG184" s="209"/>
      <c r="AOH184" s="209"/>
      <c r="AOI184" s="209"/>
      <c r="AOJ184" s="209"/>
      <c r="AOK184" s="209"/>
      <c r="AOL184" s="209"/>
      <c r="AOM184" s="209"/>
      <c r="AON184" s="209"/>
      <c r="AOO184" s="209"/>
      <c r="AOP184" s="209"/>
      <c r="AOQ184" s="209"/>
      <c r="AOR184" s="209"/>
      <c r="AOS184" s="209"/>
      <c r="AOT184" s="209"/>
      <c r="AOU184" s="209"/>
      <c r="AOV184" s="209"/>
      <c r="AOW184" s="209"/>
      <c r="AOX184" s="209"/>
      <c r="AOY184" s="209"/>
      <c r="AOZ184" s="209"/>
      <c r="APA184" s="209"/>
      <c r="APB184" s="209"/>
      <c r="APC184" s="209"/>
      <c r="APD184" s="209"/>
      <c r="APE184" s="209"/>
      <c r="APF184" s="209"/>
      <c r="APG184" s="209"/>
      <c r="APH184" s="209"/>
      <c r="API184" s="209"/>
      <c r="APJ184" s="209"/>
      <c r="APK184" s="209"/>
      <c r="APL184" s="209"/>
      <c r="APM184" s="209"/>
      <c r="APN184" s="209"/>
      <c r="APO184" s="209"/>
      <c r="APP184" s="209"/>
      <c r="APQ184" s="209"/>
      <c r="APR184" s="209"/>
      <c r="APS184" s="209"/>
      <c r="APT184" s="209"/>
      <c r="APU184" s="209"/>
      <c r="APV184" s="209"/>
      <c r="APW184" s="209"/>
      <c r="APX184" s="209"/>
      <c r="APY184" s="209"/>
      <c r="APZ184" s="209"/>
      <c r="AQA184" s="209"/>
      <c r="AQB184" s="209"/>
      <c r="AQC184" s="209"/>
      <c r="AQD184" s="209"/>
      <c r="AQE184" s="209"/>
      <c r="AQF184" s="209"/>
      <c r="AQG184" s="209"/>
      <c r="AQH184" s="209"/>
      <c r="AQI184" s="209"/>
      <c r="AQJ184" s="209"/>
      <c r="AQK184" s="209"/>
      <c r="AQL184" s="209"/>
      <c r="AQM184" s="209"/>
      <c r="AQN184" s="209"/>
      <c r="AQO184" s="209"/>
      <c r="AQP184" s="209"/>
      <c r="AQQ184" s="209"/>
      <c r="AQR184" s="209"/>
      <c r="AQS184" s="209"/>
      <c r="AQT184" s="209"/>
      <c r="AQU184" s="209"/>
      <c r="AQV184" s="209"/>
      <c r="AQW184" s="209"/>
      <c r="AQX184" s="209"/>
      <c r="AQY184" s="209"/>
      <c r="AQZ184" s="209"/>
      <c r="ARA184" s="209"/>
      <c r="ARB184" s="209"/>
      <c r="ARC184" s="209"/>
      <c r="ARD184" s="209"/>
      <c r="ARE184" s="209"/>
      <c r="ARF184" s="209"/>
      <c r="ARG184" s="209"/>
      <c r="ARH184" s="209"/>
      <c r="ARI184" s="209"/>
      <c r="ARJ184" s="209"/>
      <c r="ARK184" s="209"/>
      <c r="ARL184" s="209"/>
      <c r="ARM184" s="209"/>
      <c r="ARN184" s="209"/>
      <c r="ARO184" s="209"/>
      <c r="ARP184" s="209"/>
      <c r="ARQ184" s="209"/>
      <c r="ARR184" s="209"/>
      <c r="ARS184" s="209"/>
      <c r="ART184" s="209"/>
      <c r="ARU184" s="209"/>
      <c r="ARV184" s="209"/>
      <c r="ARW184" s="209"/>
      <c r="ARX184" s="209"/>
      <c r="ARY184" s="209"/>
      <c r="ARZ184" s="209"/>
      <c r="ASA184" s="209"/>
      <c r="ASB184" s="209"/>
      <c r="ASC184" s="209"/>
      <c r="ASD184" s="209"/>
      <c r="ASE184" s="209"/>
      <c r="ASF184" s="209"/>
      <c r="ASG184" s="209"/>
      <c r="ASH184" s="209"/>
      <c r="ASI184" s="209"/>
      <c r="ASJ184" s="209"/>
      <c r="ASK184" s="209"/>
      <c r="ASL184" s="209"/>
      <c r="ASM184" s="209"/>
      <c r="ASN184" s="209"/>
      <c r="ASO184" s="209"/>
      <c r="ASP184" s="209"/>
      <c r="ASQ184" s="209"/>
      <c r="ASR184" s="209"/>
      <c r="ASS184" s="209"/>
      <c r="AST184" s="209"/>
      <c r="ASU184" s="209"/>
      <c r="ASV184" s="209"/>
      <c r="ASW184" s="209"/>
      <c r="ASX184" s="209"/>
      <c r="ASY184" s="209"/>
      <c r="ASZ184" s="209"/>
      <c r="ATA184" s="209"/>
      <c r="ATB184" s="209"/>
      <c r="ATC184" s="209"/>
      <c r="ATD184" s="209"/>
      <c r="ATE184" s="209"/>
      <c r="ATF184" s="209"/>
      <c r="ATG184" s="209"/>
      <c r="ATH184" s="209"/>
      <c r="ATI184" s="209"/>
      <c r="ATJ184" s="209"/>
      <c r="ATK184" s="209"/>
      <c r="ATL184" s="209"/>
      <c r="ATM184" s="209"/>
      <c r="ATN184" s="209"/>
      <c r="ATO184" s="209"/>
      <c r="ATP184" s="209"/>
      <c r="ATQ184" s="209"/>
      <c r="ATR184" s="209"/>
      <c r="ATS184" s="209"/>
      <c r="ATT184" s="209"/>
      <c r="ATU184" s="209"/>
      <c r="ATV184" s="209"/>
      <c r="ATW184" s="209"/>
      <c r="ATX184" s="209"/>
      <c r="ATY184" s="209"/>
      <c r="ATZ184" s="209"/>
      <c r="AUA184" s="209"/>
      <c r="AUB184" s="209"/>
      <c r="AUC184" s="209"/>
      <c r="AUD184" s="209"/>
      <c r="AUE184" s="209"/>
      <c r="AUF184" s="209"/>
      <c r="AUG184" s="209"/>
      <c r="AUH184" s="209"/>
      <c r="AUI184" s="209"/>
      <c r="AUJ184" s="209"/>
      <c r="AUK184" s="209"/>
      <c r="AUL184" s="209"/>
      <c r="AUM184" s="209"/>
      <c r="AUN184" s="209"/>
      <c r="AUO184" s="209"/>
      <c r="AUP184" s="209"/>
      <c r="AUQ184" s="209"/>
      <c r="AUR184" s="209"/>
      <c r="AUS184" s="209"/>
      <c r="AUT184" s="209"/>
      <c r="AUU184" s="209"/>
      <c r="AUV184" s="209"/>
      <c r="AUW184" s="209"/>
      <c r="AUX184" s="209"/>
      <c r="AUY184" s="209"/>
      <c r="AUZ184" s="209"/>
      <c r="AVA184" s="209"/>
      <c r="AVB184" s="209"/>
      <c r="AVC184" s="209"/>
      <c r="AVD184" s="209"/>
      <c r="AVE184" s="209"/>
      <c r="AVF184" s="209"/>
      <c r="AVG184" s="209"/>
      <c r="AVH184" s="209"/>
      <c r="AVI184" s="209"/>
      <c r="AVJ184" s="209"/>
      <c r="AVK184" s="209"/>
      <c r="AVL184" s="209"/>
      <c r="AVM184" s="209"/>
      <c r="AVN184" s="209"/>
      <c r="AVO184" s="209"/>
      <c r="AVP184" s="209"/>
      <c r="AVQ184" s="209"/>
      <c r="AVR184" s="209"/>
      <c r="AVS184" s="209"/>
      <c r="AVT184" s="209"/>
      <c r="AVU184" s="209"/>
      <c r="AVV184" s="209"/>
      <c r="AVW184" s="209"/>
      <c r="AVX184" s="209"/>
      <c r="AVY184" s="209"/>
      <c r="AVZ184" s="209"/>
      <c r="AWA184" s="209"/>
      <c r="AWB184" s="209"/>
      <c r="AWC184" s="209"/>
      <c r="AWD184" s="209"/>
      <c r="AWE184" s="209"/>
      <c r="AWF184" s="209"/>
      <c r="AWG184" s="209"/>
      <c r="AWH184" s="209"/>
      <c r="AWI184" s="209"/>
      <c r="AWJ184" s="209"/>
      <c r="AWK184" s="209"/>
      <c r="AWL184" s="209"/>
      <c r="AWM184" s="209"/>
      <c r="AWN184" s="209"/>
      <c r="AWO184" s="209"/>
      <c r="AWP184" s="209"/>
      <c r="AWQ184" s="209"/>
      <c r="AWR184" s="209"/>
      <c r="AWS184" s="209"/>
      <c r="AWT184" s="209"/>
      <c r="AWU184" s="209"/>
      <c r="AWV184" s="209"/>
      <c r="AWW184" s="209"/>
      <c r="AWX184" s="209"/>
      <c r="AWY184" s="209"/>
      <c r="AWZ184" s="209"/>
      <c r="AXA184" s="209"/>
      <c r="AXB184" s="209"/>
      <c r="AXC184" s="209"/>
      <c r="AXD184" s="209"/>
      <c r="AXE184" s="209"/>
      <c r="AXF184" s="209"/>
      <c r="AXG184" s="209"/>
      <c r="AXH184" s="209"/>
      <c r="AXI184" s="209"/>
      <c r="AXJ184" s="209"/>
      <c r="AXK184" s="209"/>
      <c r="AXL184" s="209"/>
      <c r="AXM184" s="209"/>
      <c r="AXN184" s="209"/>
      <c r="AXO184" s="209"/>
      <c r="AXP184" s="209"/>
      <c r="AXQ184" s="209"/>
      <c r="AXR184" s="209"/>
      <c r="AXS184" s="209"/>
      <c r="AXT184" s="209"/>
      <c r="AXU184" s="209"/>
      <c r="AXV184" s="209"/>
      <c r="AXW184" s="209"/>
      <c r="AXX184" s="209"/>
      <c r="AXY184" s="209"/>
      <c r="AXZ184" s="209"/>
      <c r="AYA184" s="209"/>
      <c r="AYB184" s="209"/>
      <c r="AYC184" s="209"/>
      <c r="AYD184" s="209"/>
      <c r="AYE184" s="209"/>
      <c r="AYF184" s="209"/>
      <c r="AYG184" s="209"/>
      <c r="AYH184" s="209"/>
      <c r="AYI184" s="209"/>
      <c r="AYJ184" s="209"/>
      <c r="AYK184" s="209"/>
      <c r="AYL184" s="209"/>
      <c r="AYM184" s="209"/>
      <c r="AYN184" s="209"/>
      <c r="AYO184" s="209"/>
      <c r="AYP184" s="209"/>
      <c r="AYQ184" s="209"/>
      <c r="AYR184" s="209"/>
      <c r="AYS184" s="209"/>
      <c r="AYT184" s="209"/>
      <c r="AYU184" s="209"/>
      <c r="AYV184" s="209"/>
      <c r="AYW184" s="209"/>
      <c r="AYX184" s="209"/>
      <c r="AYY184" s="209"/>
      <c r="AYZ184" s="209"/>
      <c r="AZA184" s="209"/>
      <c r="AZB184" s="209"/>
      <c r="AZC184" s="209"/>
      <c r="AZD184" s="209"/>
      <c r="AZE184" s="209"/>
      <c r="AZF184" s="209"/>
      <c r="AZG184" s="209"/>
      <c r="AZH184" s="209"/>
      <c r="AZI184" s="209"/>
      <c r="AZJ184" s="209"/>
      <c r="AZK184" s="209"/>
      <c r="AZL184" s="209"/>
      <c r="AZM184" s="209"/>
      <c r="AZN184" s="209"/>
      <c r="AZO184" s="209"/>
      <c r="AZP184" s="209"/>
      <c r="AZQ184" s="209"/>
      <c r="AZR184" s="209"/>
      <c r="AZS184" s="209"/>
      <c r="AZT184" s="209"/>
      <c r="AZU184" s="209"/>
      <c r="AZV184" s="209"/>
      <c r="AZW184" s="209"/>
      <c r="AZX184" s="209"/>
      <c r="AZY184" s="209"/>
      <c r="AZZ184" s="209"/>
      <c r="BAA184" s="209"/>
      <c r="BAB184" s="209"/>
      <c r="BAC184" s="209"/>
      <c r="BAD184" s="209"/>
      <c r="BAE184" s="209"/>
      <c r="BAF184" s="209"/>
      <c r="BAG184" s="209"/>
      <c r="BAH184" s="209"/>
      <c r="BAI184" s="209"/>
      <c r="BAJ184" s="209"/>
      <c r="BAK184" s="209"/>
      <c r="BAL184" s="209"/>
      <c r="BAM184" s="209"/>
      <c r="BAN184" s="209"/>
      <c r="BAO184" s="209"/>
      <c r="BAP184" s="209"/>
      <c r="BAQ184" s="209"/>
      <c r="BAR184" s="209"/>
      <c r="BAS184" s="209"/>
      <c r="BAT184" s="209"/>
      <c r="BAU184" s="209"/>
      <c r="BAV184" s="209"/>
      <c r="BAW184" s="209"/>
      <c r="BAX184" s="209"/>
      <c r="BAY184" s="209"/>
      <c r="BAZ184" s="209"/>
      <c r="BBA184" s="209"/>
      <c r="BBB184" s="209"/>
      <c r="BBC184" s="209"/>
      <c r="BBD184" s="209"/>
      <c r="BBE184" s="209"/>
      <c r="BBF184" s="209"/>
      <c r="BBG184" s="209"/>
      <c r="BBH184" s="209"/>
      <c r="BBI184" s="209"/>
      <c r="BBJ184" s="209"/>
      <c r="BBK184" s="209"/>
      <c r="BBL184" s="209"/>
      <c r="BBM184" s="209"/>
      <c r="BBN184" s="209"/>
      <c r="BBO184" s="209"/>
      <c r="BBP184" s="209"/>
      <c r="BBQ184" s="209"/>
      <c r="BBR184" s="209"/>
      <c r="BBS184" s="209"/>
      <c r="BBT184" s="209"/>
      <c r="BBU184" s="209"/>
      <c r="BBV184" s="209"/>
      <c r="BBW184" s="209"/>
      <c r="BBX184" s="209"/>
      <c r="BBY184" s="209"/>
      <c r="BBZ184" s="209"/>
      <c r="BCA184" s="209"/>
      <c r="BCB184" s="209"/>
      <c r="BCC184" s="209"/>
      <c r="BCD184" s="209"/>
      <c r="BCE184" s="209"/>
      <c r="BCF184" s="209"/>
      <c r="BCG184" s="209"/>
      <c r="BCH184" s="209"/>
      <c r="BCI184" s="209"/>
      <c r="BCJ184" s="209"/>
      <c r="BCK184" s="209"/>
      <c r="BCL184" s="209"/>
      <c r="BCM184" s="209"/>
      <c r="BCN184" s="209"/>
      <c r="BCO184" s="209"/>
      <c r="BCP184" s="209"/>
      <c r="BCQ184" s="209"/>
      <c r="BCR184" s="209"/>
      <c r="BCS184" s="209"/>
      <c r="BCT184" s="209"/>
      <c r="BCU184" s="209"/>
      <c r="BCV184" s="209"/>
      <c r="BCW184" s="209"/>
      <c r="BCX184" s="209"/>
      <c r="BCY184" s="209"/>
      <c r="BCZ184" s="209"/>
      <c r="BDA184" s="209"/>
      <c r="BDB184" s="209"/>
      <c r="BDC184" s="209"/>
      <c r="BDD184" s="209"/>
      <c r="BDE184" s="209"/>
      <c r="BDF184" s="209"/>
      <c r="BDG184" s="209"/>
      <c r="BDH184" s="209"/>
      <c r="BDI184" s="209"/>
      <c r="BDJ184" s="209"/>
      <c r="BDK184" s="209"/>
    </row>
    <row r="185" spans="1:1467" ht="15" customHeight="1" x14ac:dyDescent="0.25">
      <c r="A185" s="91"/>
      <c r="B185" s="51"/>
      <c r="C185" s="97"/>
      <c r="D185" s="93"/>
      <c r="E185" s="156"/>
      <c r="F185" s="94"/>
      <c r="G185" s="21"/>
      <c r="H185" s="377">
        <v>1</v>
      </c>
      <c r="I185" s="126"/>
      <c r="J185" s="21"/>
      <c r="K185" s="55">
        <f>SUM(K184)+H185</f>
        <v>995</v>
      </c>
      <c r="L185" s="51"/>
      <c r="M185" s="51"/>
      <c r="N185" s="51"/>
      <c r="O185" s="96"/>
      <c r="P185" s="95"/>
      <c r="Q185" s="95"/>
      <c r="R185" s="95"/>
      <c r="S185" s="51"/>
      <c r="T185" s="51"/>
      <c r="U185" s="51"/>
      <c r="V185" s="34"/>
      <c r="W185" s="22"/>
      <c r="X185" s="22"/>
      <c r="Y185" s="22"/>
      <c r="Z185" s="34"/>
    </row>
    <row r="186" spans="1:1467" ht="15" customHeight="1" x14ac:dyDescent="0.25">
      <c r="A186" s="103" t="s">
        <v>95</v>
      </c>
      <c r="B186" s="58" t="s">
        <v>94</v>
      </c>
      <c r="C186" s="97"/>
      <c r="D186" s="131"/>
      <c r="E186" s="156"/>
      <c r="F186" s="149"/>
      <c r="G186" s="104">
        <f>SUM(J184)+H185</f>
        <v>48569</v>
      </c>
      <c r="H186" s="105"/>
      <c r="I186" s="374">
        <v>50</v>
      </c>
      <c r="J186" s="104">
        <f>SUM(G186)+I186</f>
        <v>48619</v>
      </c>
      <c r="K186" s="136">
        <f>SUM(K185)+I186</f>
        <v>1045</v>
      </c>
      <c r="L186" s="107"/>
      <c r="M186" s="107"/>
      <c r="N186" s="171" t="s">
        <v>456</v>
      </c>
      <c r="O186" s="188" t="s">
        <v>652</v>
      </c>
      <c r="P186" s="95"/>
      <c r="Q186" s="212"/>
      <c r="R186" s="95"/>
      <c r="S186" s="58"/>
      <c r="T186" s="58"/>
      <c r="U186" s="58"/>
      <c r="V186" s="34"/>
      <c r="W186" s="34"/>
      <c r="X186" s="34"/>
      <c r="Y186" s="34"/>
      <c r="Z186" s="34"/>
    </row>
    <row r="187" spans="1:1467" ht="15" customHeight="1" x14ac:dyDescent="0.25">
      <c r="A187" s="50"/>
      <c r="B187" s="58" t="s">
        <v>101</v>
      </c>
      <c r="C187" s="97"/>
      <c r="D187" s="116" t="s">
        <v>593</v>
      </c>
      <c r="E187" s="156"/>
      <c r="F187" s="149"/>
      <c r="G187" s="110"/>
      <c r="H187" s="111"/>
      <c r="I187" s="375"/>
      <c r="J187" s="110"/>
      <c r="K187" s="158"/>
      <c r="L187" s="112"/>
      <c r="M187" s="112"/>
      <c r="N187" s="171"/>
      <c r="O187" s="113"/>
      <c r="P187" s="95"/>
      <c r="Q187" s="212"/>
      <c r="R187" s="95"/>
      <c r="S187" s="58"/>
      <c r="T187" s="58"/>
      <c r="U187" s="58"/>
      <c r="V187" s="34"/>
      <c r="W187" s="34"/>
      <c r="X187" s="34"/>
      <c r="Y187" s="34"/>
      <c r="Z187" s="34"/>
    </row>
    <row r="188" spans="1:1467" ht="15" customHeight="1" x14ac:dyDescent="0.25">
      <c r="A188" s="50"/>
      <c r="B188" s="58" t="s">
        <v>94</v>
      </c>
      <c r="C188" s="97"/>
      <c r="D188" s="123"/>
      <c r="E188" s="156"/>
      <c r="F188" s="149"/>
      <c r="G188" s="110"/>
      <c r="H188" s="111"/>
      <c r="I188" s="375"/>
      <c r="J188" s="110"/>
      <c r="K188" s="158"/>
      <c r="L188" s="112"/>
      <c r="M188" s="112"/>
      <c r="N188" s="171"/>
      <c r="O188" s="113"/>
      <c r="P188" s="95"/>
      <c r="Q188" s="212"/>
      <c r="R188" s="95"/>
      <c r="S188" s="58"/>
      <c r="T188" s="58"/>
      <c r="U188" s="58"/>
      <c r="V188" s="34"/>
      <c r="W188" s="34"/>
      <c r="X188" s="34"/>
      <c r="Y188" s="34"/>
      <c r="Z188" s="34"/>
    </row>
    <row r="189" spans="1:1467" ht="15" customHeight="1" x14ac:dyDescent="0.25">
      <c r="A189" s="50"/>
      <c r="B189" s="58" t="s">
        <v>98</v>
      </c>
      <c r="C189" s="97"/>
      <c r="D189" s="123"/>
      <c r="E189" s="156"/>
      <c r="F189" s="149"/>
      <c r="G189" s="110"/>
      <c r="H189" s="111"/>
      <c r="I189" s="375"/>
      <c r="J189" s="110"/>
      <c r="K189" s="158"/>
      <c r="L189" s="112"/>
      <c r="M189" s="112"/>
      <c r="N189" s="171"/>
      <c r="O189" s="113"/>
      <c r="P189" s="95"/>
      <c r="Q189" s="212"/>
      <c r="R189" s="95"/>
      <c r="S189" s="58"/>
      <c r="T189" s="58"/>
      <c r="U189" s="58"/>
      <c r="V189" s="34"/>
      <c r="W189" s="34"/>
      <c r="X189" s="34"/>
      <c r="Y189" s="34"/>
      <c r="Z189" s="34"/>
    </row>
    <row r="190" spans="1:1467" ht="15" customHeight="1" x14ac:dyDescent="0.25">
      <c r="A190" s="50"/>
      <c r="B190" s="58" t="s">
        <v>97</v>
      </c>
      <c r="C190" s="97"/>
      <c r="D190" s="123"/>
      <c r="E190" s="156"/>
      <c r="F190" s="149"/>
      <c r="G190" s="110"/>
      <c r="H190" s="111"/>
      <c r="I190" s="375"/>
      <c r="J190" s="110"/>
      <c r="K190" s="158"/>
      <c r="L190" s="112"/>
      <c r="M190" s="112"/>
      <c r="N190" s="171"/>
      <c r="O190" s="113"/>
      <c r="P190" s="95"/>
      <c r="Q190" s="212"/>
      <c r="R190" s="95"/>
      <c r="S190" s="58"/>
      <c r="T190" s="58"/>
      <c r="U190" s="58"/>
      <c r="V190" s="34"/>
      <c r="W190" s="34"/>
      <c r="X190" s="34"/>
      <c r="Y190" s="34"/>
      <c r="Z190" s="34"/>
    </row>
    <row r="191" spans="1:1467" ht="15" customHeight="1" x14ac:dyDescent="0.25">
      <c r="A191" s="50"/>
      <c r="B191" s="58" t="s">
        <v>99</v>
      </c>
      <c r="C191" s="97"/>
      <c r="D191" s="123"/>
      <c r="E191" s="156"/>
      <c r="F191" s="149"/>
      <c r="G191" s="110"/>
      <c r="H191" s="111"/>
      <c r="I191" s="375"/>
      <c r="J191" s="110"/>
      <c r="K191" s="158"/>
      <c r="L191" s="112"/>
      <c r="M191" s="112"/>
      <c r="N191" s="171"/>
      <c r="O191" s="113"/>
      <c r="P191" s="95"/>
      <c r="Q191" s="212"/>
      <c r="R191" s="95"/>
      <c r="S191" s="58"/>
      <c r="T191" s="58"/>
      <c r="U191" s="58"/>
      <c r="V191" s="34"/>
      <c r="W191" s="34"/>
      <c r="X191" s="34"/>
      <c r="Y191" s="34"/>
      <c r="Z191" s="34"/>
    </row>
    <row r="192" spans="1:1467" ht="15" customHeight="1" x14ac:dyDescent="0.25">
      <c r="A192" s="50"/>
      <c r="B192" s="58" t="s">
        <v>100</v>
      </c>
      <c r="C192" s="97"/>
      <c r="D192" s="123"/>
      <c r="E192" s="156"/>
      <c r="F192" s="149"/>
      <c r="G192" s="110"/>
      <c r="H192" s="111"/>
      <c r="I192" s="375"/>
      <c r="J192" s="110"/>
      <c r="K192" s="158"/>
      <c r="L192" s="112"/>
      <c r="M192" s="112"/>
      <c r="N192" s="171"/>
      <c r="O192" s="113"/>
      <c r="P192" s="95"/>
      <c r="Q192" s="212"/>
      <c r="R192" s="95"/>
      <c r="S192" s="58"/>
      <c r="T192" s="58"/>
      <c r="U192" s="58"/>
      <c r="V192" s="34"/>
      <c r="W192" s="34"/>
      <c r="X192" s="34"/>
      <c r="Y192" s="34"/>
      <c r="Z192" s="34"/>
    </row>
    <row r="193" spans="1:26" ht="15" customHeight="1" x14ac:dyDescent="0.25">
      <c r="A193" s="50"/>
      <c r="B193" s="58" t="s">
        <v>102</v>
      </c>
      <c r="C193" s="97"/>
      <c r="D193" s="123"/>
      <c r="E193" s="156"/>
      <c r="F193" s="149"/>
      <c r="G193" s="110"/>
      <c r="H193" s="111"/>
      <c r="I193" s="375"/>
      <c r="J193" s="110"/>
      <c r="K193" s="158"/>
      <c r="L193" s="112"/>
      <c r="M193" s="112"/>
      <c r="N193" s="171"/>
      <c r="O193" s="113"/>
      <c r="P193" s="95"/>
      <c r="Q193" s="212"/>
      <c r="R193" s="95"/>
      <c r="S193" s="58"/>
      <c r="T193" s="58"/>
      <c r="U193" s="58"/>
      <c r="V193" s="34"/>
      <c r="W193" s="34"/>
      <c r="X193" s="34"/>
      <c r="Y193" s="34"/>
      <c r="Z193" s="34"/>
    </row>
    <row r="194" spans="1:26" ht="15" customHeight="1" x14ac:dyDescent="0.25">
      <c r="A194" s="50"/>
      <c r="B194" s="58" t="s">
        <v>103</v>
      </c>
      <c r="C194" s="97"/>
      <c r="D194" s="123"/>
      <c r="E194" s="156"/>
      <c r="F194" s="149"/>
      <c r="G194" s="110"/>
      <c r="H194" s="111"/>
      <c r="I194" s="375"/>
      <c r="J194" s="110"/>
      <c r="K194" s="158"/>
      <c r="L194" s="112"/>
      <c r="M194" s="112"/>
      <c r="N194" s="58"/>
      <c r="O194" s="113"/>
      <c r="P194" s="95"/>
      <c r="Q194" s="212"/>
      <c r="R194" s="95"/>
      <c r="S194" s="58"/>
      <c r="T194" s="58"/>
      <c r="U194" s="58"/>
      <c r="V194" s="34"/>
      <c r="W194" s="34"/>
      <c r="X194" s="34"/>
      <c r="Y194" s="34"/>
      <c r="Z194" s="34"/>
    </row>
    <row r="195" spans="1:26" ht="15" customHeight="1" x14ac:dyDescent="0.25">
      <c r="A195" s="50"/>
      <c r="B195" s="58" t="s">
        <v>104</v>
      </c>
      <c r="C195" s="97"/>
      <c r="D195" s="123"/>
      <c r="E195" s="156"/>
      <c r="F195" s="149"/>
      <c r="G195" s="110"/>
      <c r="H195" s="111"/>
      <c r="I195" s="375"/>
      <c r="J195" s="110"/>
      <c r="K195" s="158"/>
      <c r="L195" s="112"/>
      <c r="M195" s="112"/>
      <c r="N195" s="58"/>
      <c r="O195" s="113"/>
      <c r="P195" s="95"/>
      <c r="Q195" s="212"/>
      <c r="R195" s="95"/>
      <c r="S195" s="58"/>
      <c r="T195" s="58"/>
      <c r="U195" s="58"/>
      <c r="V195" s="34"/>
      <c r="W195" s="34"/>
      <c r="X195" s="34"/>
      <c r="Y195" s="34"/>
      <c r="Z195" s="34"/>
    </row>
    <row r="196" spans="1:26" ht="15" customHeight="1" thickBot="1" x14ac:dyDescent="0.3">
      <c r="A196" s="115"/>
      <c r="B196" s="58" t="s">
        <v>105</v>
      </c>
      <c r="C196" s="97"/>
      <c r="D196" s="123"/>
      <c r="E196" s="156"/>
      <c r="F196" s="149"/>
      <c r="G196" s="117"/>
      <c r="H196" s="118"/>
      <c r="I196" s="376"/>
      <c r="J196" s="117"/>
      <c r="K196" s="139"/>
      <c r="L196" s="119"/>
      <c r="M196" s="119"/>
      <c r="N196" s="58" t="s">
        <v>214</v>
      </c>
      <c r="O196" s="120"/>
      <c r="P196" s="95"/>
      <c r="Q196" s="212"/>
      <c r="R196" s="95"/>
      <c r="S196" s="58" t="s">
        <v>512</v>
      </c>
      <c r="T196" s="58"/>
      <c r="U196" s="58"/>
      <c r="V196" s="34"/>
      <c r="W196" s="34"/>
      <c r="X196" s="34"/>
      <c r="Y196" s="34"/>
      <c r="Z196" s="34"/>
    </row>
    <row r="197" spans="1:26" ht="15" customHeight="1" thickBot="1" x14ac:dyDescent="0.3">
      <c r="A197" s="63" t="s">
        <v>377</v>
      </c>
      <c r="B197" s="64"/>
      <c r="C197" s="65"/>
      <c r="D197" s="123"/>
      <c r="E197" s="213"/>
      <c r="F197" s="196"/>
      <c r="G197" s="124"/>
      <c r="H197" s="125"/>
      <c r="I197" s="125"/>
      <c r="J197" s="124"/>
      <c r="K197" s="68"/>
      <c r="L197" s="71"/>
      <c r="M197" s="71"/>
      <c r="N197" s="71"/>
      <c r="O197" s="72"/>
      <c r="P197" s="73"/>
      <c r="Q197" s="73"/>
      <c r="R197" s="73"/>
      <c r="S197" s="71"/>
      <c r="T197" s="71"/>
      <c r="U197" s="71"/>
      <c r="V197" s="74"/>
      <c r="W197" s="74"/>
      <c r="X197" s="74"/>
      <c r="Y197" s="74"/>
      <c r="Z197" s="75"/>
    </row>
    <row r="198" spans="1:26" ht="15" customHeight="1" x14ac:dyDescent="0.25">
      <c r="A198" s="91"/>
      <c r="B198" s="51"/>
      <c r="C198" s="92"/>
      <c r="D198" s="123"/>
      <c r="E198" s="92"/>
      <c r="F198" s="94"/>
      <c r="G198" s="21"/>
      <c r="H198" s="377">
        <v>3</v>
      </c>
      <c r="I198" s="126"/>
      <c r="J198" s="21"/>
      <c r="K198" s="55">
        <f>SUM(K186)+H198</f>
        <v>1048</v>
      </c>
      <c r="L198" s="206" t="s">
        <v>639</v>
      </c>
      <c r="M198" s="207"/>
      <c r="N198" s="207"/>
      <c r="O198" s="208"/>
      <c r="P198" s="95"/>
      <c r="Q198" s="95"/>
      <c r="R198" s="95"/>
      <c r="S198" s="51"/>
      <c r="T198" s="51"/>
      <c r="U198" s="51"/>
      <c r="V198" s="22"/>
      <c r="W198" s="22"/>
      <c r="X198" s="22"/>
      <c r="Y198" s="22"/>
      <c r="Z198" s="22"/>
    </row>
    <row r="199" spans="1:26" ht="270" customHeight="1" x14ac:dyDescent="0.25">
      <c r="A199" s="84" t="s">
        <v>107</v>
      </c>
      <c r="B199" s="58" t="s">
        <v>522</v>
      </c>
      <c r="C199" s="97"/>
      <c r="D199" s="123"/>
      <c r="E199" s="97"/>
      <c r="F199" s="98"/>
      <c r="G199" s="99">
        <f>SUM(J186)+H198</f>
        <v>48622</v>
      </c>
      <c r="H199" s="100"/>
      <c r="I199" s="373">
        <v>15</v>
      </c>
      <c r="J199" s="99">
        <f>SUM(G199)+I199</f>
        <v>48637</v>
      </c>
      <c r="K199" s="43">
        <f>SUM(K198)+I199</f>
        <v>1063</v>
      </c>
      <c r="L199" s="58"/>
      <c r="M199" s="58"/>
      <c r="N199" s="58" t="s">
        <v>521</v>
      </c>
      <c r="O199" s="83" t="s">
        <v>603</v>
      </c>
      <c r="P199" s="214" t="s">
        <v>426</v>
      </c>
      <c r="Q199" s="60"/>
      <c r="R199" s="60" t="s">
        <v>434</v>
      </c>
      <c r="S199" s="58" t="s">
        <v>513</v>
      </c>
      <c r="T199" s="58"/>
      <c r="U199" s="58"/>
      <c r="V199" s="34"/>
      <c r="W199" s="34"/>
      <c r="X199" s="34"/>
      <c r="Y199" s="34"/>
      <c r="Z199" s="34"/>
    </row>
    <row r="200" spans="1:26" ht="15" customHeight="1" x14ac:dyDescent="0.25">
      <c r="A200" s="102"/>
      <c r="B200" s="58"/>
      <c r="C200" s="97"/>
      <c r="D200" s="123"/>
      <c r="E200" s="97"/>
      <c r="F200" s="98"/>
      <c r="G200" s="33"/>
      <c r="H200" s="373">
        <v>4</v>
      </c>
      <c r="I200" s="100"/>
      <c r="J200" s="33"/>
      <c r="K200" s="43">
        <f>SUM(K199)+H200</f>
        <v>1067</v>
      </c>
      <c r="L200" s="58"/>
      <c r="M200" s="58"/>
      <c r="N200" s="58"/>
      <c r="O200" s="83"/>
      <c r="P200" s="60"/>
      <c r="Q200" s="60"/>
      <c r="R200" s="60"/>
      <c r="S200" s="58"/>
      <c r="T200" s="58"/>
      <c r="U200" s="58"/>
      <c r="V200" s="34"/>
      <c r="W200" s="34"/>
      <c r="X200" s="34"/>
      <c r="Y200" s="34"/>
      <c r="Z200" s="34"/>
    </row>
    <row r="201" spans="1:26" ht="45" customHeight="1" x14ac:dyDescent="0.25">
      <c r="A201" s="84" t="s">
        <v>212</v>
      </c>
      <c r="B201" s="58" t="s">
        <v>211</v>
      </c>
      <c r="C201" s="97"/>
      <c r="D201" s="123"/>
      <c r="E201" s="97"/>
      <c r="F201" s="98"/>
      <c r="G201" s="99">
        <f>SUM(H200)+J199</f>
        <v>48641</v>
      </c>
      <c r="H201" s="100"/>
      <c r="I201" s="373">
        <v>8</v>
      </c>
      <c r="J201" s="99">
        <f>SUM(G201)+I201</f>
        <v>48649</v>
      </c>
      <c r="K201" s="43">
        <f>SUM(K200)+I201</f>
        <v>1075</v>
      </c>
      <c r="L201" s="58"/>
      <c r="M201" s="58"/>
      <c r="N201" s="58" t="s">
        <v>630</v>
      </c>
      <c r="O201" s="83"/>
      <c r="P201" s="60"/>
      <c r="Q201" s="101"/>
      <c r="R201" s="60" t="s">
        <v>434</v>
      </c>
      <c r="S201" s="58"/>
      <c r="T201" s="58"/>
      <c r="U201" s="58"/>
      <c r="V201" s="34"/>
      <c r="W201" s="34"/>
      <c r="X201" s="34"/>
      <c r="Y201" s="34"/>
      <c r="Z201" s="34"/>
    </row>
    <row r="202" spans="1:26" ht="15" customHeight="1" x14ac:dyDescent="0.25">
      <c r="A202" s="102"/>
      <c r="B202" s="58"/>
      <c r="C202" s="97"/>
      <c r="D202" s="123"/>
      <c r="E202" s="97"/>
      <c r="F202" s="98"/>
      <c r="G202" s="33"/>
      <c r="H202" s="373">
        <v>3</v>
      </c>
      <c r="I202" s="100"/>
      <c r="J202" s="33"/>
      <c r="K202" s="43">
        <f>SUM(K201)+H202</f>
        <v>1078</v>
      </c>
      <c r="L202" s="58"/>
      <c r="M202" s="58"/>
      <c r="N202" s="58"/>
      <c r="O202" s="83"/>
      <c r="P202" s="60"/>
      <c r="Q202" s="60"/>
      <c r="R202" s="60"/>
      <c r="S202" s="58"/>
      <c r="T202" s="58"/>
      <c r="U202" s="58"/>
      <c r="V202" s="34"/>
      <c r="W202" s="34"/>
      <c r="X202" s="34"/>
      <c r="Y202" s="34"/>
      <c r="Z202" s="34"/>
    </row>
    <row r="203" spans="1:26" ht="75" customHeight="1" thickBot="1" x14ac:dyDescent="0.3">
      <c r="A203" s="84" t="s">
        <v>539</v>
      </c>
      <c r="B203" s="58" t="s">
        <v>106</v>
      </c>
      <c r="C203" s="97"/>
      <c r="D203" s="123"/>
      <c r="E203" s="97"/>
      <c r="F203" s="98"/>
      <c r="G203" s="99">
        <f>SUM(H202)+J201</f>
        <v>48652</v>
      </c>
      <c r="H203" s="100"/>
      <c r="I203" s="373">
        <v>10</v>
      </c>
      <c r="J203" s="99">
        <f>SUM(G203)+I203</f>
        <v>48662</v>
      </c>
      <c r="K203" s="43">
        <f>SUM(K202)+I203</f>
        <v>1088</v>
      </c>
      <c r="L203" s="58"/>
      <c r="M203" s="58"/>
      <c r="N203" s="58" t="s">
        <v>418</v>
      </c>
      <c r="O203" s="147" t="s">
        <v>559</v>
      </c>
      <c r="P203" s="60"/>
      <c r="Q203" s="101"/>
      <c r="R203" s="60" t="s">
        <v>434</v>
      </c>
      <c r="S203" s="58" t="s">
        <v>560</v>
      </c>
      <c r="T203" s="58"/>
      <c r="U203" s="58"/>
      <c r="V203" s="34"/>
      <c r="W203" s="34"/>
      <c r="X203" s="34"/>
      <c r="Y203" s="34"/>
      <c r="Z203" s="34"/>
    </row>
    <row r="204" spans="1:26" ht="15" customHeight="1" thickBot="1" x14ac:dyDescent="0.3">
      <c r="A204" s="63" t="s">
        <v>366</v>
      </c>
      <c r="B204" s="64"/>
      <c r="C204" s="65"/>
      <c r="D204" s="93"/>
      <c r="E204" s="65"/>
      <c r="F204" s="66"/>
      <c r="G204" s="124"/>
      <c r="H204" s="125"/>
      <c r="I204" s="125"/>
      <c r="J204" s="124"/>
      <c r="K204" s="68"/>
      <c r="L204" s="74"/>
      <c r="M204" s="215"/>
      <c r="N204" s="71"/>
      <c r="O204" s="72"/>
      <c r="P204" s="73"/>
      <c r="Q204" s="73"/>
      <c r="R204" s="73"/>
      <c r="S204" s="71"/>
      <c r="T204" s="71"/>
      <c r="U204" s="71"/>
      <c r="V204" s="74"/>
      <c r="W204" s="74"/>
      <c r="X204" s="74"/>
      <c r="Y204" s="74"/>
      <c r="Z204" s="75"/>
    </row>
    <row r="205" spans="1:26" ht="15" customHeight="1" x14ac:dyDescent="0.25">
      <c r="A205" s="91"/>
      <c r="B205" s="51"/>
      <c r="C205" s="216" t="s">
        <v>264</v>
      </c>
      <c r="D205" s="93"/>
      <c r="E205" s="178"/>
      <c r="F205" s="94"/>
      <c r="G205" s="21"/>
      <c r="H205" s="377">
        <v>14</v>
      </c>
      <c r="I205" s="126"/>
      <c r="J205" s="21"/>
      <c r="K205" s="55">
        <f>SUM(K203)+H205</f>
        <v>1102</v>
      </c>
      <c r="L205" s="51"/>
      <c r="M205" s="51"/>
      <c r="N205" s="51"/>
      <c r="O205" s="96"/>
      <c r="P205" s="95"/>
      <c r="Q205" s="95"/>
      <c r="R205" s="95"/>
      <c r="S205" s="51"/>
      <c r="T205" s="51"/>
      <c r="U205" s="51"/>
      <c r="V205" s="22"/>
      <c r="W205" s="22"/>
      <c r="X205" s="22"/>
      <c r="Y205" s="22"/>
      <c r="Z205" s="22"/>
    </row>
    <row r="206" spans="1:26" ht="39.950000000000003" customHeight="1" x14ac:dyDescent="0.25">
      <c r="A206" s="103" t="s">
        <v>54</v>
      </c>
      <c r="B206" s="58" t="s">
        <v>108</v>
      </c>
      <c r="C206" s="123"/>
      <c r="D206" s="93"/>
      <c r="E206" s="177"/>
      <c r="F206" s="98"/>
      <c r="G206" s="104">
        <f>SUM(H205)+J203</f>
        <v>48676</v>
      </c>
      <c r="H206" s="105"/>
      <c r="I206" s="374">
        <v>29</v>
      </c>
      <c r="J206" s="104">
        <f>SUM(G206)+I206</f>
        <v>48705</v>
      </c>
      <c r="K206" s="136">
        <f>SUM(K205)+I206</f>
        <v>1131</v>
      </c>
      <c r="L206" s="217" t="s">
        <v>651</v>
      </c>
      <c r="M206" s="108" t="s">
        <v>251</v>
      </c>
      <c r="N206" s="58" t="s">
        <v>214</v>
      </c>
      <c r="O206" s="109" t="s">
        <v>610</v>
      </c>
      <c r="P206" s="218"/>
      <c r="Q206" s="60"/>
      <c r="R206" s="60" t="s">
        <v>434</v>
      </c>
      <c r="S206" s="58" t="s">
        <v>514</v>
      </c>
      <c r="U206" s="58"/>
      <c r="V206" s="34"/>
      <c r="W206" s="34"/>
      <c r="X206" s="34"/>
      <c r="Y206" s="34"/>
      <c r="Z206" s="34"/>
    </row>
    <row r="207" spans="1:26" ht="39.950000000000003" customHeight="1" x14ac:dyDescent="0.25">
      <c r="A207" s="50"/>
      <c r="B207" s="58" t="s">
        <v>109</v>
      </c>
      <c r="C207" s="123"/>
      <c r="D207" s="93"/>
      <c r="E207" s="177"/>
      <c r="F207" s="98"/>
      <c r="G207" s="110"/>
      <c r="H207" s="111"/>
      <c r="I207" s="375"/>
      <c r="J207" s="110"/>
      <c r="K207" s="158"/>
      <c r="L207" s="219"/>
      <c r="M207" s="113"/>
      <c r="N207" s="58"/>
      <c r="O207" s="220"/>
      <c r="P207" s="221"/>
      <c r="Q207" s="60"/>
      <c r="R207" s="60" t="s">
        <v>434</v>
      </c>
      <c r="S207" s="58" t="s">
        <v>515</v>
      </c>
      <c r="T207" s="58"/>
      <c r="U207" s="58"/>
      <c r="V207" s="34"/>
      <c r="W207" s="34"/>
      <c r="X207" s="34"/>
      <c r="Y207" s="34"/>
      <c r="Z207" s="34"/>
    </row>
    <row r="208" spans="1:26" ht="39.950000000000003" customHeight="1" x14ac:dyDescent="0.25">
      <c r="A208" s="50"/>
      <c r="B208" s="34" t="s">
        <v>110</v>
      </c>
      <c r="C208" s="123"/>
      <c r="D208" s="93"/>
      <c r="E208" s="222"/>
      <c r="F208" s="35"/>
      <c r="G208" s="110"/>
      <c r="H208" s="111"/>
      <c r="I208" s="375"/>
      <c r="J208" s="110"/>
      <c r="K208" s="158"/>
      <c r="L208" s="219"/>
      <c r="M208" s="113"/>
      <c r="N208" s="58" t="s">
        <v>214</v>
      </c>
      <c r="O208" s="220"/>
      <c r="P208" s="221"/>
      <c r="Q208" s="60"/>
      <c r="R208" s="60" t="s">
        <v>434</v>
      </c>
      <c r="S208" s="58" t="s">
        <v>516</v>
      </c>
      <c r="T208" s="58"/>
      <c r="U208" s="58"/>
      <c r="V208" s="34"/>
      <c r="W208" s="34"/>
      <c r="X208" s="34"/>
      <c r="Y208" s="34"/>
      <c r="Z208" s="34"/>
    </row>
    <row r="209" spans="1:26" ht="39.950000000000003" customHeight="1" x14ac:dyDescent="0.25">
      <c r="A209" s="115"/>
      <c r="B209" s="153" t="s">
        <v>394</v>
      </c>
      <c r="C209" s="123"/>
      <c r="D209" s="93"/>
      <c r="E209" s="177"/>
      <c r="F209" s="98"/>
      <c r="G209" s="117"/>
      <c r="H209" s="118"/>
      <c r="I209" s="376"/>
      <c r="J209" s="117"/>
      <c r="K209" s="139"/>
      <c r="L209" s="223"/>
      <c r="M209" s="159"/>
      <c r="N209" s="58"/>
      <c r="O209" s="224"/>
      <c r="P209" s="212"/>
      <c r="Q209" s="60"/>
      <c r="R209" s="60" t="s">
        <v>434</v>
      </c>
      <c r="S209" s="58"/>
      <c r="T209" s="58"/>
      <c r="U209" s="58"/>
      <c r="V209" s="34"/>
      <c r="W209" s="34"/>
      <c r="X209" s="34"/>
      <c r="Y209" s="34"/>
      <c r="Z209" s="34"/>
    </row>
    <row r="210" spans="1:26" ht="15" customHeight="1" x14ac:dyDescent="0.25">
      <c r="A210" s="102"/>
      <c r="B210" s="153"/>
      <c r="C210" s="123"/>
      <c r="D210" s="93"/>
      <c r="E210" s="222"/>
      <c r="F210" s="35"/>
      <c r="G210" s="99"/>
      <c r="H210" s="373">
        <v>0</v>
      </c>
      <c r="I210" s="100"/>
      <c r="J210" s="99"/>
      <c r="K210" s="43">
        <f>SUM(K206)+H210</f>
        <v>1131</v>
      </c>
      <c r="L210" s="58"/>
      <c r="M210" s="58"/>
      <c r="N210" s="58"/>
      <c r="O210" s="83"/>
      <c r="P210" s="60"/>
      <c r="Q210" s="60"/>
      <c r="R210" s="60"/>
      <c r="S210" s="58"/>
      <c r="T210" s="58"/>
      <c r="U210" s="58"/>
      <c r="V210" s="34"/>
      <c r="W210" s="34"/>
      <c r="X210" s="34"/>
      <c r="Y210" s="34"/>
      <c r="Z210" s="34"/>
    </row>
    <row r="211" spans="1:26" ht="15" customHeight="1" thickBot="1" x14ac:dyDescent="0.3">
      <c r="A211" s="84" t="s">
        <v>392</v>
      </c>
      <c r="B211" s="153" t="s">
        <v>393</v>
      </c>
      <c r="C211" s="123"/>
      <c r="D211" s="93"/>
      <c r="E211" s="177"/>
      <c r="F211" s="98"/>
      <c r="G211" s="99">
        <f>SUM(H210)+J206</f>
        <v>48705</v>
      </c>
      <c r="H211" s="100"/>
      <c r="I211" s="373">
        <v>0</v>
      </c>
      <c r="J211" s="99">
        <f>SUM(G211)+I211</f>
        <v>48705</v>
      </c>
      <c r="K211" s="43">
        <f>SUM(K210)+I211</f>
        <v>1131</v>
      </c>
      <c r="L211" s="58"/>
      <c r="M211" s="58"/>
      <c r="N211" s="58" t="s">
        <v>214</v>
      </c>
      <c r="O211" s="83"/>
      <c r="P211" s="60"/>
      <c r="Q211" s="101"/>
      <c r="R211" s="60" t="s">
        <v>434</v>
      </c>
      <c r="S211" s="58"/>
      <c r="T211" s="58"/>
      <c r="U211" s="58"/>
      <c r="V211" s="34"/>
      <c r="W211" s="34"/>
      <c r="X211" s="34"/>
      <c r="Y211" s="34"/>
      <c r="Z211" s="34"/>
    </row>
    <row r="212" spans="1:26" ht="15" customHeight="1" thickBot="1" x14ac:dyDescent="0.3">
      <c r="A212" s="63" t="s">
        <v>367</v>
      </c>
      <c r="B212" s="64"/>
      <c r="C212" s="123"/>
      <c r="D212" s="93"/>
      <c r="E212" s="65"/>
      <c r="F212" s="66"/>
      <c r="G212" s="124"/>
      <c r="H212" s="125"/>
      <c r="I212" s="125"/>
      <c r="J212" s="124"/>
      <c r="K212" s="225"/>
      <c r="L212" s="226"/>
      <c r="M212" s="226"/>
      <c r="N212" s="71"/>
      <c r="O212" s="72"/>
      <c r="P212" s="73"/>
      <c r="Q212" s="73"/>
      <c r="R212" s="73"/>
      <c r="S212" s="71"/>
      <c r="T212" s="71"/>
      <c r="U212" s="71"/>
      <c r="V212" s="74"/>
      <c r="W212" s="74"/>
      <c r="X212" s="74"/>
      <c r="Y212" s="74"/>
      <c r="Z212" s="75"/>
    </row>
    <row r="213" spans="1:26" ht="15" customHeight="1" x14ac:dyDescent="0.25">
      <c r="A213" s="91"/>
      <c r="B213" s="227"/>
      <c r="C213" s="123"/>
      <c r="D213" s="93"/>
      <c r="E213" s="228"/>
      <c r="F213" s="10"/>
      <c r="G213" s="21"/>
      <c r="H213" s="377">
        <v>0</v>
      </c>
      <c r="I213" s="126"/>
      <c r="J213" s="21"/>
      <c r="K213" s="43">
        <f>SUM(K211)+H213</f>
        <v>1131</v>
      </c>
      <c r="L213" s="58"/>
      <c r="M213" s="58"/>
      <c r="N213" s="51"/>
      <c r="O213" s="96"/>
      <c r="P213" s="95"/>
      <c r="Q213" s="95"/>
      <c r="R213" s="95"/>
      <c r="S213" s="51"/>
      <c r="T213" s="51"/>
      <c r="U213" s="51"/>
      <c r="V213" s="22"/>
      <c r="W213" s="22"/>
      <c r="X213" s="22"/>
      <c r="Y213" s="22"/>
      <c r="Z213" s="22"/>
    </row>
    <row r="214" spans="1:26" ht="15" customHeight="1" x14ac:dyDescent="0.25">
      <c r="A214" s="133" t="s">
        <v>349</v>
      </c>
      <c r="B214" s="153" t="s">
        <v>111</v>
      </c>
      <c r="C214" s="123"/>
      <c r="D214" s="131"/>
      <c r="E214" s="222"/>
      <c r="F214" s="35"/>
      <c r="G214" s="142">
        <f>SUM(H213)+J211</f>
        <v>48705</v>
      </c>
      <c r="H214" s="135"/>
      <c r="I214" s="378">
        <v>0</v>
      </c>
      <c r="J214" s="142">
        <f>SUM(G214)+I214</f>
        <v>48705</v>
      </c>
      <c r="K214" s="106">
        <f>SUM(K213)+I214</f>
        <v>1131</v>
      </c>
      <c r="L214" s="229" t="s">
        <v>445</v>
      </c>
      <c r="M214" s="230"/>
      <c r="N214" s="58" t="s">
        <v>214</v>
      </c>
      <c r="O214" s="109" t="s">
        <v>549</v>
      </c>
      <c r="P214" s="60"/>
      <c r="Q214" s="101"/>
      <c r="R214" s="60" t="s">
        <v>434</v>
      </c>
      <c r="S214" s="58"/>
      <c r="T214" s="58"/>
      <c r="U214" s="58"/>
      <c r="V214" s="34"/>
      <c r="W214" s="34"/>
      <c r="X214" s="34"/>
      <c r="Y214" s="34"/>
      <c r="Z214" s="34"/>
    </row>
    <row r="215" spans="1:26" ht="15" customHeight="1" x14ac:dyDescent="0.25">
      <c r="A215" s="133"/>
      <c r="B215" s="153" t="s">
        <v>112</v>
      </c>
      <c r="C215" s="123"/>
      <c r="D215" s="132" t="s">
        <v>588</v>
      </c>
      <c r="E215" s="222"/>
      <c r="F215" s="35"/>
      <c r="G215" s="142"/>
      <c r="H215" s="135"/>
      <c r="I215" s="378"/>
      <c r="J215" s="142"/>
      <c r="K215" s="106"/>
      <c r="L215" s="229"/>
      <c r="M215" s="230"/>
      <c r="N215" s="58"/>
      <c r="O215" s="220"/>
      <c r="P215" s="60"/>
      <c r="Q215" s="101"/>
      <c r="R215" s="60"/>
      <c r="S215" s="58"/>
      <c r="T215" s="58"/>
      <c r="U215" s="58"/>
      <c r="V215" s="34"/>
      <c r="W215" s="34"/>
      <c r="X215" s="34"/>
      <c r="Y215" s="34"/>
      <c r="Z215" s="34"/>
    </row>
    <row r="216" spans="1:26" ht="15" customHeight="1" x14ac:dyDescent="0.25">
      <c r="A216" s="133"/>
      <c r="B216" s="153" t="s">
        <v>113</v>
      </c>
      <c r="C216" s="123"/>
      <c r="D216" s="134"/>
      <c r="E216" s="222"/>
      <c r="F216" s="35"/>
      <c r="G216" s="142"/>
      <c r="H216" s="135"/>
      <c r="I216" s="378"/>
      <c r="J216" s="142"/>
      <c r="K216" s="106"/>
      <c r="L216" s="229"/>
      <c r="M216" s="230"/>
      <c r="N216" s="58"/>
      <c r="O216" s="220"/>
      <c r="P216" s="60"/>
      <c r="Q216" s="101"/>
      <c r="R216" s="60"/>
      <c r="S216" s="58"/>
      <c r="T216" s="58"/>
      <c r="U216" s="58"/>
      <c r="V216" s="34"/>
      <c r="W216" s="34"/>
      <c r="X216" s="34"/>
      <c r="Y216" s="34"/>
      <c r="Z216" s="34"/>
    </row>
    <row r="217" spans="1:26" ht="15" customHeight="1" x14ac:dyDescent="0.25">
      <c r="A217" s="133"/>
      <c r="B217" s="153" t="s">
        <v>114</v>
      </c>
      <c r="C217" s="123"/>
      <c r="D217" s="134"/>
      <c r="E217" s="222"/>
      <c r="F217" s="35"/>
      <c r="G217" s="142"/>
      <c r="H217" s="135"/>
      <c r="I217" s="378"/>
      <c r="J217" s="142"/>
      <c r="K217" s="106"/>
      <c r="L217" s="229"/>
      <c r="M217" s="230"/>
      <c r="N217" s="58"/>
      <c r="O217" s="220"/>
      <c r="P217" s="60"/>
      <c r="Q217" s="101"/>
      <c r="R217" s="60"/>
      <c r="S217" s="58"/>
      <c r="T217" s="58"/>
      <c r="U217" s="58"/>
      <c r="V217" s="34"/>
      <c r="W217" s="34"/>
      <c r="X217" s="34"/>
      <c r="Y217" s="34"/>
      <c r="Z217" s="34"/>
    </row>
    <row r="218" spans="1:26" ht="15" customHeight="1" thickBot="1" x14ac:dyDescent="0.3">
      <c r="A218" s="133"/>
      <c r="B218" s="153" t="s">
        <v>115</v>
      </c>
      <c r="C218" s="195"/>
      <c r="D218" s="134"/>
      <c r="E218" s="222"/>
      <c r="F218" s="35"/>
      <c r="G218" s="142"/>
      <c r="H218" s="135"/>
      <c r="I218" s="378"/>
      <c r="J218" s="142"/>
      <c r="K218" s="106"/>
      <c r="L218" s="229"/>
      <c r="M218" s="230"/>
      <c r="N218" s="58"/>
      <c r="O218" s="224"/>
      <c r="P218" s="60"/>
      <c r="Q218" s="101"/>
      <c r="R218" s="60"/>
      <c r="S218" s="58"/>
      <c r="U218" s="231"/>
      <c r="V218" s="34"/>
      <c r="W218" s="34"/>
      <c r="X218" s="34"/>
      <c r="Y218" s="34"/>
      <c r="Z218" s="34"/>
    </row>
    <row r="219" spans="1:26" ht="15" customHeight="1" x14ac:dyDescent="0.25">
      <c r="A219" s="91"/>
      <c r="B219" s="51"/>
      <c r="C219" s="216" t="s">
        <v>265</v>
      </c>
      <c r="D219" s="144"/>
      <c r="E219" s="179" t="s">
        <v>217</v>
      </c>
      <c r="F219" s="94"/>
      <c r="G219" s="21"/>
      <c r="H219" s="377">
        <v>16</v>
      </c>
      <c r="I219" s="126"/>
      <c r="J219" s="21"/>
      <c r="K219" s="43">
        <f>SUM(K214)+H219</f>
        <v>1147</v>
      </c>
      <c r="L219" s="58"/>
      <c r="M219" s="58"/>
      <c r="N219" s="51"/>
      <c r="O219" s="96"/>
      <c r="P219" s="95"/>
      <c r="Q219" s="95"/>
      <c r="R219" s="95"/>
      <c r="S219" s="51"/>
      <c r="T219" s="51"/>
      <c r="U219" s="51"/>
      <c r="V219" s="22"/>
      <c r="W219" s="22"/>
      <c r="X219" s="22"/>
      <c r="Y219" s="22"/>
      <c r="Z219" s="22"/>
    </row>
    <row r="220" spans="1:26" ht="21.95" customHeight="1" x14ac:dyDescent="0.25">
      <c r="A220" s="50" t="s">
        <v>583</v>
      </c>
      <c r="B220" s="58" t="s">
        <v>396</v>
      </c>
      <c r="C220" s="123"/>
      <c r="D220" s="155" t="s">
        <v>591</v>
      </c>
      <c r="E220" s="182"/>
      <c r="F220" s="149"/>
      <c r="G220" s="110">
        <f>SUM(H219)+J214</f>
        <v>48721</v>
      </c>
      <c r="H220" s="111"/>
      <c r="I220" s="375">
        <v>365</v>
      </c>
      <c r="J220" s="110">
        <f>SUM(G220)+I220</f>
        <v>49086</v>
      </c>
      <c r="K220" s="158">
        <f>SUM(K219)+I220</f>
        <v>1512</v>
      </c>
      <c r="L220" s="107"/>
      <c r="M220" s="113" t="s">
        <v>458</v>
      </c>
      <c r="N220" s="232" t="s">
        <v>635</v>
      </c>
      <c r="O220" s="109" t="s">
        <v>662</v>
      </c>
      <c r="P220" s="60"/>
      <c r="Q220" s="101"/>
      <c r="R220" s="60" t="s">
        <v>434</v>
      </c>
      <c r="S220" s="58" t="s">
        <v>464</v>
      </c>
      <c r="T220" s="58"/>
      <c r="U220" s="58"/>
      <c r="V220" s="34"/>
      <c r="W220" s="34"/>
      <c r="X220" s="34"/>
      <c r="Y220" s="34"/>
      <c r="Z220" s="34"/>
    </row>
    <row r="221" spans="1:26" ht="21.95" customHeight="1" x14ac:dyDescent="0.25">
      <c r="A221" s="50"/>
      <c r="B221" s="58" t="s">
        <v>397</v>
      </c>
      <c r="C221" s="123"/>
      <c r="D221" s="156"/>
      <c r="E221" s="182"/>
      <c r="F221" s="149"/>
      <c r="G221" s="110"/>
      <c r="H221" s="111"/>
      <c r="I221" s="375"/>
      <c r="J221" s="110"/>
      <c r="K221" s="158"/>
      <c r="L221" s="112"/>
      <c r="M221" s="113"/>
      <c r="N221" s="113"/>
      <c r="O221" s="114"/>
      <c r="P221" s="60"/>
      <c r="Q221" s="101"/>
      <c r="R221" s="60"/>
      <c r="S221" s="58"/>
      <c r="T221" s="58"/>
      <c r="U221" s="58"/>
      <c r="V221" s="34"/>
      <c r="W221" s="34"/>
      <c r="X221" s="34"/>
      <c r="Y221" s="34"/>
      <c r="Z221" s="34"/>
    </row>
    <row r="222" spans="1:26" ht="21.95" customHeight="1" x14ac:dyDescent="0.25">
      <c r="A222" s="50"/>
      <c r="B222" s="58" t="s">
        <v>465</v>
      </c>
      <c r="C222" s="123"/>
      <c r="D222" s="156"/>
      <c r="E222" s="182"/>
      <c r="F222" s="149"/>
      <c r="G222" s="110"/>
      <c r="H222" s="111"/>
      <c r="I222" s="375"/>
      <c r="J222" s="110"/>
      <c r="K222" s="158"/>
      <c r="L222" s="112"/>
      <c r="M222" s="113"/>
      <c r="N222" s="113"/>
      <c r="O222" s="114"/>
      <c r="P222" s="60"/>
      <c r="Q222" s="101"/>
      <c r="R222" s="60"/>
      <c r="S222" s="58" t="s">
        <v>542</v>
      </c>
      <c r="U222" s="58"/>
      <c r="V222" s="34"/>
      <c r="W222" s="34"/>
      <c r="X222" s="34"/>
      <c r="Y222" s="34"/>
      <c r="Z222" s="34"/>
    </row>
    <row r="223" spans="1:26" ht="21.95" customHeight="1" x14ac:dyDescent="0.25">
      <c r="A223" s="50"/>
      <c r="B223" s="58" t="s">
        <v>398</v>
      </c>
      <c r="C223" s="123"/>
      <c r="D223" s="156"/>
      <c r="E223" s="182"/>
      <c r="F223" s="149"/>
      <c r="G223" s="110"/>
      <c r="H223" s="111"/>
      <c r="I223" s="375"/>
      <c r="J223" s="110"/>
      <c r="K223" s="158"/>
      <c r="L223" s="112"/>
      <c r="M223" s="113"/>
      <c r="N223" s="113"/>
      <c r="O223" s="114"/>
      <c r="P223" s="60"/>
      <c r="Q223" s="101"/>
      <c r="R223" s="60"/>
      <c r="S223" s="58"/>
      <c r="T223" s="58"/>
      <c r="U223" s="58"/>
      <c r="V223" s="34"/>
      <c r="W223" s="34"/>
      <c r="X223" s="34"/>
      <c r="Y223" s="34"/>
      <c r="Z223" s="34"/>
    </row>
    <row r="224" spans="1:26" ht="21.95" customHeight="1" x14ac:dyDescent="0.25">
      <c r="A224" s="50"/>
      <c r="B224" s="58" t="s">
        <v>399</v>
      </c>
      <c r="C224" s="123"/>
      <c r="D224" s="156"/>
      <c r="E224" s="182"/>
      <c r="F224" s="149"/>
      <c r="G224" s="110"/>
      <c r="H224" s="111"/>
      <c r="I224" s="375"/>
      <c r="J224" s="110"/>
      <c r="K224" s="158"/>
      <c r="L224" s="112"/>
      <c r="M224" s="113"/>
      <c r="N224" s="113"/>
      <c r="O224" s="114"/>
      <c r="P224" s="60"/>
      <c r="Q224" s="101"/>
      <c r="R224" s="60"/>
      <c r="S224" s="58" t="s">
        <v>466</v>
      </c>
      <c r="T224" s="58"/>
      <c r="U224" s="58"/>
      <c r="V224" s="34"/>
      <c r="W224" s="34"/>
      <c r="X224" s="34"/>
      <c r="Y224" s="34"/>
      <c r="Z224" s="34"/>
    </row>
    <row r="225" spans="1:26" ht="21.95" customHeight="1" x14ac:dyDescent="0.25">
      <c r="A225" s="50"/>
      <c r="B225" s="58" t="s">
        <v>116</v>
      </c>
      <c r="C225" s="123"/>
      <c r="D225" s="156"/>
      <c r="E225" s="182"/>
      <c r="F225" s="149"/>
      <c r="G225" s="110"/>
      <c r="H225" s="111"/>
      <c r="I225" s="375"/>
      <c r="J225" s="110"/>
      <c r="K225" s="158"/>
      <c r="L225" s="112"/>
      <c r="M225" s="113"/>
      <c r="N225" s="113"/>
      <c r="O225" s="114"/>
      <c r="P225" s="60"/>
      <c r="Q225" s="101"/>
      <c r="R225" s="60" t="s">
        <v>434</v>
      </c>
      <c r="S225" s="58"/>
      <c r="T225" s="58"/>
      <c r="U225" s="58"/>
      <c r="V225" s="34"/>
      <c r="W225" s="34"/>
      <c r="X225" s="34"/>
      <c r="Y225" s="34"/>
      <c r="Z225" s="34"/>
    </row>
    <row r="226" spans="1:26" ht="21.95" customHeight="1" x14ac:dyDescent="0.25">
      <c r="A226" s="50"/>
      <c r="B226" s="58" t="s">
        <v>117</v>
      </c>
      <c r="C226" s="123"/>
      <c r="D226" s="156"/>
      <c r="E226" s="182"/>
      <c r="F226" s="149"/>
      <c r="G226" s="110"/>
      <c r="H226" s="111"/>
      <c r="I226" s="375"/>
      <c r="J226" s="110"/>
      <c r="K226" s="158"/>
      <c r="L226" s="112"/>
      <c r="M226" s="113"/>
      <c r="N226" s="113"/>
      <c r="O226" s="114"/>
      <c r="P226" s="60"/>
      <c r="Q226" s="101"/>
      <c r="R226" s="60"/>
      <c r="S226" s="58"/>
      <c r="T226" s="58"/>
      <c r="U226" s="58"/>
      <c r="V226" s="34"/>
      <c r="W226" s="34"/>
      <c r="X226" s="34"/>
      <c r="Y226" s="34"/>
      <c r="Z226" s="34"/>
    </row>
    <row r="227" spans="1:26" ht="21.95" customHeight="1" x14ac:dyDescent="0.25">
      <c r="A227" s="50"/>
      <c r="B227" s="58" t="s">
        <v>118</v>
      </c>
      <c r="C227" s="123"/>
      <c r="D227" s="156"/>
      <c r="E227" s="182"/>
      <c r="F227" s="149"/>
      <c r="G227" s="110"/>
      <c r="H227" s="111"/>
      <c r="I227" s="375"/>
      <c r="J227" s="110"/>
      <c r="K227" s="158"/>
      <c r="L227" s="112"/>
      <c r="M227" s="113"/>
      <c r="N227" s="113"/>
      <c r="O227" s="114"/>
      <c r="P227" s="60"/>
      <c r="Q227" s="101"/>
      <c r="R227" s="60"/>
      <c r="S227" s="58"/>
      <c r="T227" s="58"/>
      <c r="U227" s="58"/>
      <c r="V227" s="34"/>
      <c r="W227" s="34"/>
      <c r="X227" s="34"/>
      <c r="Y227" s="34"/>
      <c r="Z227" s="34"/>
    </row>
    <row r="228" spans="1:26" ht="21.95" customHeight="1" x14ac:dyDescent="0.25">
      <c r="A228" s="50"/>
      <c r="B228" s="58" t="s">
        <v>119</v>
      </c>
      <c r="C228" s="123"/>
      <c r="D228" s="156"/>
      <c r="E228" s="182"/>
      <c r="F228" s="149"/>
      <c r="G228" s="110"/>
      <c r="H228" s="111"/>
      <c r="I228" s="375"/>
      <c r="J228" s="110"/>
      <c r="K228" s="158"/>
      <c r="L228" s="112"/>
      <c r="M228" s="113"/>
      <c r="N228" s="113"/>
      <c r="O228" s="114"/>
      <c r="P228" s="60"/>
      <c r="Q228" s="101"/>
      <c r="R228" s="60"/>
      <c r="S228" s="58"/>
      <c r="T228" s="58"/>
      <c r="U228" s="58"/>
      <c r="V228" s="34"/>
      <c r="W228" s="34"/>
      <c r="X228" s="34"/>
      <c r="Y228" s="34"/>
      <c r="Z228" s="34"/>
    </row>
    <row r="229" spans="1:26" ht="21.95" customHeight="1" x14ac:dyDescent="0.25">
      <c r="A229" s="50"/>
      <c r="B229" s="58" t="s">
        <v>120</v>
      </c>
      <c r="C229" s="123"/>
      <c r="D229" s="156"/>
      <c r="E229" s="182"/>
      <c r="F229" s="149"/>
      <c r="G229" s="110"/>
      <c r="H229" s="111"/>
      <c r="I229" s="375"/>
      <c r="J229" s="110"/>
      <c r="K229" s="158"/>
      <c r="L229" s="112"/>
      <c r="M229" s="113"/>
      <c r="N229" s="113"/>
      <c r="O229" s="114"/>
      <c r="P229" s="60"/>
      <c r="Q229" s="101"/>
      <c r="R229" s="60"/>
      <c r="S229" s="58"/>
      <c r="T229" s="58"/>
      <c r="U229" s="58"/>
      <c r="V229" s="34"/>
      <c r="W229" s="34"/>
      <c r="X229" s="34"/>
      <c r="Y229" s="34"/>
      <c r="Z229" s="34"/>
    </row>
    <row r="230" spans="1:26" ht="21.95" customHeight="1" x14ac:dyDescent="0.25">
      <c r="A230" s="50"/>
      <c r="B230" s="58" t="s">
        <v>277</v>
      </c>
      <c r="C230" s="123"/>
      <c r="D230" s="191" t="s">
        <v>592</v>
      </c>
      <c r="E230" s="182"/>
      <c r="F230" s="149"/>
      <c r="G230" s="110"/>
      <c r="H230" s="111"/>
      <c r="I230" s="375"/>
      <c r="J230" s="110"/>
      <c r="K230" s="158"/>
      <c r="L230" s="112"/>
      <c r="M230" s="113"/>
      <c r="N230" s="113"/>
      <c r="O230" s="114"/>
      <c r="P230" s="60"/>
      <c r="Q230" s="101"/>
      <c r="R230" s="60"/>
      <c r="S230" s="58"/>
      <c r="T230" s="58"/>
      <c r="U230" s="58"/>
      <c r="V230" s="34"/>
      <c r="W230" s="34"/>
      <c r="X230" s="34"/>
      <c r="Y230" s="34"/>
      <c r="Z230" s="34"/>
    </row>
    <row r="231" spans="1:26" ht="21.95" customHeight="1" x14ac:dyDescent="0.25">
      <c r="A231" s="50"/>
      <c r="B231" s="58" t="s">
        <v>121</v>
      </c>
      <c r="C231" s="123"/>
      <c r="D231" s="191"/>
      <c r="E231" s="182"/>
      <c r="F231" s="149"/>
      <c r="G231" s="110"/>
      <c r="H231" s="111"/>
      <c r="I231" s="375"/>
      <c r="J231" s="110"/>
      <c r="K231" s="158"/>
      <c r="L231" s="112"/>
      <c r="M231" s="113"/>
      <c r="N231" s="113"/>
      <c r="O231" s="114"/>
      <c r="P231" s="60"/>
      <c r="Q231" s="101"/>
      <c r="R231" s="60"/>
      <c r="S231" s="58"/>
      <c r="T231" s="58"/>
      <c r="U231" s="58"/>
      <c r="V231" s="34"/>
      <c r="W231" s="34"/>
      <c r="X231" s="34"/>
      <c r="Y231" s="34"/>
      <c r="Z231" s="34"/>
    </row>
    <row r="232" spans="1:26" ht="21.95" customHeight="1" x14ac:dyDescent="0.25">
      <c r="A232" s="50"/>
      <c r="B232" s="58" t="s">
        <v>122</v>
      </c>
      <c r="C232" s="123"/>
      <c r="D232" s="191"/>
      <c r="E232" s="182"/>
      <c r="F232" s="149"/>
      <c r="G232" s="110"/>
      <c r="H232" s="111"/>
      <c r="I232" s="375"/>
      <c r="J232" s="110"/>
      <c r="K232" s="158"/>
      <c r="L232" s="112"/>
      <c r="M232" s="113"/>
      <c r="N232" s="113"/>
      <c r="O232" s="114"/>
      <c r="P232" s="60"/>
      <c r="Q232" s="101"/>
      <c r="R232" s="60"/>
      <c r="S232" s="58"/>
      <c r="T232" s="58"/>
      <c r="U232" s="58"/>
      <c r="V232" s="34"/>
      <c r="W232" s="34"/>
      <c r="X232" s="34"/>
      <c r="Y232" s="34"/>
      <c r="Z232" s="34"/>
    </row>
    <row r="233" spans="1:26" ht="21.95" customHeight="1" x14ac:dyDescent="0.25">
      <c r="A233" s="50"/>
      <c r="B233" s="58" t="s">
        <v>123</v>
      </c>
      <c r="C233" s="123"/>
      <c r="D233" s="191"/>
      <c r="E233" s="182"/>
      <c r="F233" s="149"/>
      <c r="G233" s="110"/>
      <c r="H233" s="111"/>
      <c r="I233" s="375"/>
      <c r="J233" s="110"/>
      <c r="K233" s="158"/>
      <c r="L233" s="112"/>
      <c r="M233" s="113"/>
      <c r="N233" s="113"/>
      <c r="O233" s="114"/>
      <c r="P233" s="60"/>
      <c r="Q233" s="101"/>
      <c r="R233" s="60" t="s">
        <v>434</v>
      </c>
      <c r="S233" s="58" t="s">
        <v>517</v>
      </c>
      <c r="T233" s="58"/>
      <c r="U233" s="58"/>
      <c r="V233" s="34"/>
      <c r="W233" s="34"/>
      <c r="X233" s="34"/>
      <c r="Y233" s="34"/>
      <c r="Z233" s="34"/>
    </row>
    <row r="234" spans="1:26" ht="21.95" customHeight="1" x14ac:dyDescent="0.25">
      <c r="A234" s="50"/>
      <c r="B234" s="58" t="s">
        <v>278</v>
      </c>
      <c r="C234" s="123"/>
      <c r="D234" s="191"/>
      <c r="E234" s="182"/>
      <c r="F234" s="149"/>
      <c r="G234" s="110"/>
      <c r="H234" s="111"/>
      <c r="I234" s="375"/>
      <c r="J234" s="110"/>
      <c r="K234" s="158"/>
      <c r="L234" s="112"/>
      <c r="M234" s="113"/>
      <c r="N234" s="113"/>
      <c r="O234" s="114"/>
      <c r="P234" s="60"/>
      <c r="Q234" s="101"/>
      <c r="R234" s="60"/>
      <c r="S234" s="58"/>
      <c r="T234" s="233" t="s">
        <v>224</v>
      </c>
      <c r="U234" s="234"/>
      <c r="V234" s="34"/>
      <c r="W234" s="34"/>
      <c r="X234" s="34"/>
      <c r="Y234" s="34"/>
      <c r="Z234" s="34"/>
    </row>
    <row r="235" spans="1:26" ht="21.95" customHeight="1" x14ac:dyDescent="0.25">
      <c r="A235" s="50"/>
      <c r="B235" s="58" t="s">
        <v>279</v>
      </c>
      <c r="C235" s="123"/>
      <c r="D235" s="191"/>
      <c r="E235" s="182"/>
      <c r="F235" s="149"/>
      <c r="G235" s="110"/>
      <c r="H235" s="111"/>
      <c r="I235" s="375"/>
      <c r="J235" s="110"/>
      <c r="K235" s="158"/>
      <c r="L235" s="112"/>
      <c r="M235" s="113"/>
      <c r="N235" s="113"/>
      <c r="O235" s="114"/>
      <c r="P235" s="60"/>
      <c r="Q235" s="101"/>
      <c r="R235" s="60"/>
      <c r="S235" s="58"/>
      <c r="T235" s="58"/>
      <c r="U235" s="58"/>
      <c r="V235" s="34"/>
      <c r="W235" s="34"/>
      <c r="X235" s="34"/>
      <c r="Y235" s="34"/>
      <c r="Z235" s="34"/>
    </row>
    <row r="236" spans="1:26" ht="21.95" customHeight="1" x14ac:dyDescent="0.25">
      <c r="A236" s="50"/>
      <c r="B236" s="58" t="s">
        <v>124</v>
      </c>
      <c r="C236" s="123"/>
      <c r="D236" s="191"/>
      <c r="E236" s="182"/>
      <c r="F236" s="149"/>
      <c r="G236" s="110"/>
      <c r="H236" s="111"/>
      <c r="I236" s="375"/>
      <c r="J236" s="110"/>
      <c r="K236" s="158"/>
      <c r="L236" s="112"/>
      <c r="M236" s="113"/>
      <c r="N236" s="113"/>
      <c r="O236" s="114"/>
      <c r="P236" s="60"/>
      <c r="Q236" s="101"/>
      <c r="R236" s="60"/>
      <c r="S236" s="58"/>
      <c r="T236" s="58"/>
      <c r="U236" s="58"/>
      <c r="V236" s="34"/>
      <c r="W236" s="34"/>
      <c r="X236" s="34"/>
      <c r="Y236" s="34"/>
      <c r="Z236" s="34"/>
    </row>
    <row r="237" spans="1:26" ht="21.95" customHeight="1" x14ac:dyDescent="0.25">
      <c r="A237" s="50"/>
      <c r="B237" s="58" t="s">
        <v>125</v>
      </c>
      <c r="C237" s="123"/>
      <c r="D237" s="191"/>
      <c r="E237" s="182"/>
      <c r="F237" s="149"/>
      <c r="G237" s="110"/>
      <c r="H237" s="111"/>
      <c r="I237" s="375"/>
      <c r="J237" s="110"/>
      <c r="K237" s="158"/>
      <c r="L237" s="112"/>
      <c r="M237" s="113"/>
      <c r="N237" s="113"/>
      <c r="O237" s="114"/>
      <c r="P237" s="60"/>
      <c r="Q237" s="101"/>
      <c r="R237" s="60"/>
      <c r="S237" s="58"/>
      <c r="T237" s="58" t="s">
        <v>207</v>
      </c>
      <c r="U237" s="58" t="s">
        <v>455</v>
      </c>
      <c r="V237" s="34"/>
      <c r="W237" s="34"/>
      <c r="X237" s="34"/>
      <c r="Y237" s="34"/>
      <c r="Z237" s="34"/>
    </row>
    <row r="238" spans="1:26" ht="21.95" customHeight="1" x14ac:dyDescent="0.25">
      <c r="A238" s="50"/>
      <c r="B238" s="58" t="s">
        <v>280</v>
      </c>
      <c r="C238" s="123"/>
      <c r="D238" s="191"/>
      <c r="E238" s="182"/>
      <c r="F238" s="149"/>
      <c r="G238" s="110"/>
      <c r="H238" s="111"/>
      <c r="I238" s="375"/>
      <c r="J238" s="110"/>
      <c r="K238" s="158"/>
      <c r="L238" s="112"/>
      <c r="M238" s="113"/>
      <c r="N238" s="113"/>
      <c r="O238" s="114"/>
      <c r="P238" s="60"/>
      <c r="Q238" s="101"/>
      <c r="R238" s="60"/>
      <c r="S238" s="58"/>
      <c r="T238" s="58"/>
      <c r="U238" s="58"/>
      <c r="V238" s="34"/>
      <c r="W238" s="34"/>
      <c r="X238" s="34"/>
      <c r="Y238" s="34"/>
      <c r="Z238" s="34"/>
    </row>
    <row r="239" spans="1:26" ht="21.95" customHeight="1" x14ac:dyDescent="0.25">
      <c r="A239" s="50"/>
      <c r="B239" s="58" t="s">
        <v>281</v>
      </c>
      <c r="C239" s="123"/>
      <c r="D239" s="134" t="s">
        <v>593</v>
      </c>
      <c r="E239" s="182"/>
      <c r="F239" s="149"/>
      <c r="G239" s="110"/>
      <c r="H239" s="111"/>
      <c r="I239" s="375"/>
      <c r="J239" s="110"/>
      <c r="K239" s="158"/>
      <c r="L239" s="112"/>
      <c r="M239" s="113"/>
      <c r="N239" s="113"/>
      <c r="O239" s="114"/>
      <c r="P239" s="60"/>
      <c r="Q239" s="101"/>
      <c r="R239" s="60" t="s">
        <v>434</v>
      </c>
      <c r="S239" s="58"/>
      <c r="T239" s="58"/>
      <c r="U239" s="58"/>
      <c r="V239" s="34"/>
      <c r="W239" s="34"/>
      <c r="X239" s="34"/>
      <c r="Y239" s="34"/>
      <c r="Z239" s="34"/>
    </row>
    <row r="240" spans="1:26" ht="21.95" customHeight="1" x14ac:dyDescent="0.25">
      <c r="A240" s="50"/>
      <c r="B240" s="58" t="s">
        <v>126</v>
      </c>
      <c r="C240" s="123"/>
      <c r="D240" s="134"/>
      <c r="E240" s="182"/>
      <c r="F240" s="149"/>
      <c r="G240" s="110"/>
      <c r="H240" s="111"/>
      <c r="I240" s="375"/>
      <c r="J240" s="110"/>
      <c r="K240" s="158"/>
      <c r="L240" s="112"/>
      <c r="M240" s="113"/>
      <c r="N240" s="113"/>
      <c r="O240" s="114"/>
      <c r="P240" s="60"/>
      <c r="Q240" s="101"/>
      <c r="R240" s="60"/>
      <c r="S240" s="58"/>
      <c r="T240" s="58"/>
      <c r="U240" s="58"/>
      <c r="V240" s="34"/>
      <c r="W240" s="34"/>
      <c r="X240" s="34"/>
      <c r="Y240" s="34"/>
      <c r="Z240" s="34"/>
    </row>
    <row r="241" spans="1:26" ht="21.95" customHeight="1" x14ac:dyDescent="0.25">
      <c r="A241" s="50"/>
      <c r="B241" s="58" t="s">
        <v>282</v>
      </c>
      <c r="C241" s="123"/>
      <c r="D241" s="134"/>
      <c r="E241" s="182"/>
      <c r="F241" s="149"/>
      <c r="G241" s="110"/>
      <c r="H241" s="111"/>
      <c r="I241" s="375"/>
      <c r="J241" s="110"/>
      <c r="K241" s="158"/>
      <c r="L241" s="112"/>
      <c r="M241" s="113"/>
      <c r="N241" s="113"/>
      <c r="O241" s="114"/>
      <c r="P241" s="60"/>
      <c r="Q241" s="101"/>
      <c r="R241" s="60"/>
      <c r="S241" s="58"/>
      <c r="T241" s="58"/>
      <c r="U241" s="58"/>
      <c r="V241" s="34"/>
      <c r="W241" s="34"/>
      <c r="X241" s="34"/>
      <c r="Y241" s="34"/>
      <c r="Z241" s="34"/>
    </row>
    <row r="242" spans="1:26" ht="21.95" customHeight="1" x14ac:dyDescent="0.25">
      <c r="A242" s="50"/>
      <c r="B242" s="58" t="s">
        <v>126</v>
      </c>
      <c r="C242" s="123"/>
      <c r="D242" s="134"/>
      <c r="E242" s="182"/>
      <c r="F242" s="149"/>
      <c r="G242" s="110"/>
      <c r="H242" s="111"/>
      <c r="I242" s="375"/>
      <c r="J242" s="110"/>
      <c r="K242" s="158"/>
      <c r="L242" s="112"/>
      <c r="M242" s="113"/>
      <c r="N242" s="113"/>
      <c r="O242" s="114"/>
      <c r="P242" s="60"/>
      <c r="Q242" s="101"/>
      <c r="R242" s="60"/>
      <c r="S242" s="58"/>
      <c r="T242" s="58"/>
      <c r="U242" s="58"/>
      <c r="V242" s="34"/>
      <c r="W242" s="34"/>
      <c r="X242" s="34"/>
      <c r="Y242" s="34"/>
      <c r="Z242" s="34"/>
    </row>
    <row r="243" spans="1:26" ht="21.95" customHeight="1" x14ac:dyDescent="0.25">
      <c r="A243" s="50"/>
      <c r="B243" s="58" t="s">
        <v>127</v>
      </c>
      <c r="C243" s="123"/>
      <c r="D243" s="134"/>
      <c r="E243" s="182"/>
      <c r="F243" s="149"/>
      <c r="G243" s="110"/>
      <c r="H243" s="111"/>
      <c r="I243" s="375"/>
      <c r="J243" s="110"/>
      <c r="K243" s="158"/>
      <c r="L243" s="112"/>
      <c r="M243" s="113"/>
      <c r="N243" s="113"/>
      <c r="O243" s="114"/>
      <c r="P243" s="60"/>
      <c r="Q243" s="101"/>
      <c r="R243" s="60"/>
      <c r="S243" s="58"/>
      <c r="T243" s="58"/>
      <c r="U243" s="58"/>
      <c r="V243" s="34"/>
      <c r="W243" s="34"/>
      <c r="X243" s="34"/>
      <c r="Y243" s="34"/>
      <c r="Z243" s="34"/>
    </row>
    <row r="244" spans="1:26" ht="21.95" customHeight="1" x14ac:dyDescent="0.25">
      <c r="A244" s="50"/>
      <c r="B244" s="58" t="s">
        <v>128</v>
      </c>
      <c r="C244" s="123"/>
      <c r="D244" s="134"/>
      <c r="E244" s="182"/>
      <c r="F244" s="149"/>
      <c r="G244" s="110"/>
      <c r="H244" s="111"/>
      <c r="I244" s="375"/>
      <c r="J244" s="110"/>
      <c r="K244" s="158"/>
      <c r="L244" s="112"/>
      <c r="M244" s="113"/>
      <c r="N244" s="113"/>
      <c r="O244" s="114"/>
      <c r="P244" s="60"/>
      <c r="Q244" s="101"/>
      <c r="R244" s="60"/>
      <c r="S244" s="58"/>
      <c r="T244" s="58"/>
      <c r="U244" s="58"/>
      <c r="V244" s="34"/>
      <c r="W244" s="34"/>
      <c r="X244" s="34"/>
      <c r="Y244" s="34"/>
      <c r="Z244" s="34"/>
    </row>
    <row r="245" spans="1:26" ht="21.95" customHeight="1" x14ac:dyDescent="0.25">
      <c r="A245" s="50"/>
      <c r="B245" s="58" t="s">
        <v>283</v>
      </c>
      <c r="C245" s="123"/>
      <c r="D245" s="134"/>
      <c r="E245" s="182"/>
      <c r="F245" s="149"/>
      <c r="G245" s="110"/>
      <c r="H245" s="111"/>
      <c r="I245" s="375"/>
      <c r="J245" s="110"/>
      <c r="K245" s="158"/>
      <c r="L245" s="112"/>
      <c r="M245" s="113"/>
      <c r="N245" s="113"/>
      <c r="O245" s="114"/>
      <c r="P245" s="60"/>
      <c r="Q245" s="101"/>
      <c r="R245" s="60"/>
      <c r="S245" s="58"/>
      <c r="T245" s="58"/>
      <c r="U245" s="58"/>
      <c r="V245" s="34"/>
      <c r="W245" s="34"/>
      <c r="X245" s="34"/>
      <c r="Y245" s="34"/>
      <c r="Z245" s="34"/>
    </row>
    <row r="246" spans="1:26" ht="21.95" customHeight="1" x14ac:dyDescent="0.25">
      <c r="A246" s="50"/>
      <c r="B246" s="58" t="s">
        <v>129</v>
      </c>
      <c r="C246" s="123"/>
      <c r="D246" s="134"/>
      <c r="E246" s="182"/>
      <c r="F246" s="149"/>
      <c r="G246" s="110"/>
      <c r="H246" s="111"/>
      <c r="I246" s="375"/>
      <c r="J246" s="110"/>
      <c r="K246" s="158"/>
      <c r="L246" s="112"/>
      <c r="M246" s="113"/>
      <c r="N246" s="113"/>
      <c r="O246" s="114"/>
      <c r="P246" s="60"/>
      <c r="Q246" s="101"/>
      <c r="R246" s="60"/>
      <c r="S246" s="58" t="s">
        <v>553</v>
      </c>
      <c r="T246" s="58"/>
      <c r="U246" s="58"/>
      <c r="V246" s="34"/>
      <c r="W246" s="34"/>
      <c r="X246" s="34"/>
      <c r="Y246" s="34"/>
      <c r="Z246" s="34"/>
    </row>
    <row r="247" spans="1:26" ht="21.95" customHeight="1" x14ac:dyDescent="0.25">
      <c r="A247" s="50"/>
      <c r="B247" s="58" t="s">
        <v>438</v>
      </c>
      <c r="C247" s="123"/>
      <c r="D247" s="134"/>
      <c r="E247" s="182"/>
      <c r="F247" s="149"/>
      <c r="G247" s="110"/>
      <c r="H247" s="111"/>
      <c r="I247" s="375"/>
      <c r="J247" s="110"/>
      <c r="K247" s="158"/>
      <c r="L247" s="112"/>
      <c r="M247" s="113"/>
      <c r="N247" s="113"/>
      <c r="O247" s="114"/>
      <c r="P247" s="235"/>
      <c r="Q247" s="101"/>
      <c r="R247" s="60"/>
      <c r="S247" s="58"/>
      <c r="T247" s="58"/>
      <c r="U247" s="58"/>
      <c r="V247" s="34"/>
      <c r="W247" s="34"/>
      <c r="X247" s="34"/>
      <c r="Y247" s="34"/>
      <c r="Z247" s="34"/>
    </row>
    <row r="248" spans="1:26" ht="21.95" customHeight="1" x14ac:dyDescent="0.25">
      <c r="A248" s="50"/>
      <c r="B248" s="58" t="s">
        <v>130</v>
      </c>
      <c r="C248" s="123"/>
      <c r="D248" s="134"/>
      <c r="E248" s="182"/>
      <c r="F248" s="149"/>
      <c r="G248" s="110"/>
      <c r="H248" s="111"/>
      <c r="I248" s="375"/>
      <c r="J248" s="110"/>
      <c r="K248" s="158"/>
      <c r="L248" s="112"/>
      <c r="M248" s="113"/>
      <c r="N248" s="113"/>
      <c r="O248" s="114"/>
      <c r="P248" s="60"/>
      <c r="Q248" s="101"/>
      <c r="R248" s="60"/>
      <c r="S248" s="58"/>
      <c r="T248" s="58"/>
      <c r="U248" s="58"/>
      <c r="V248" s="34"/>
      <c r="W248" s="34"/>
      <c r="X248" s="34"/>
      <c r="Y248" s="34"/>
      <c r="Z248" s="34"/>
    </row>
    <row r="249" spans="1:26" ht="21.95" customHeight="1" x14ac:dyDescent="0.25">
      <c r="A249" s="50"/>
      <c r="B249" s="58" t="s">
        <v>131</v>
      </c>
      <c r="C249" s="123"/>
      <c r="D249" s="134"/>
      <c r="E249" s="182"/>
      <c r="F249" s="149"/>
      <c r="G249" s="110"/>
      <c r="H249" s="111"/>
      <c r="I249" s="375"/>
      <c r="J249" s="110"/>
      <c r="K249" s="158"/>
      <c r="L249" s="112"/>
      <c r="M249" s="113"/>
      <c r="N249" s="113"/>
      <c r="O249" s="114"/>
      <c r="P249" s="60"/>
      <c r="Q249" s="101"/>
      <c r="R249" s="60"/>
      <c r="S249" s="58"/>
      <c r="T249" s="58"/>
      <c r="U249" s="58"/>
      <c r="V249" s="34"/>
      <c r="W249" s="34"/>
      <c r="X249" s="34"/>
      <c r="Y249" s="34"/>
      <c r="Z249" s="34"/>
    </row>
    <row r="250" spans="1:26" ht="21.95" customHeight="1" x14ac:dyDescent="0.25">
      <c r="A250" s="50"/>
      <c r="B250" s="58" t="s">
        <v>132</v>
      </c>
      <c r="C250" s="123"/>
      <c r="D250" s="134"/>
      <c r="E250" s="182"/>
      <c r="F250" s="149"/>
      <c r="G250" s="110"/>
      <c r="H250" s="111"/>
      <c r="I250" s="375"/>
      <c r="J250" s="110"/>
      <c r="K250" s="158"/>
      <c r="L250" s="112"/>
      <c r="M250" s="113"/>
      <c r="N250" s="113"/>
      <c r="O250" s="114"/>
      <c r="P250" s="60"/>
      <c r="Q250" s="101"/>
      <c r="R250" s="60" t="s">
        <v>434</v>
      </c>
      <c r="S250" s="58"/>
      <c r="T250" s="58"/>
      <c r="U250" s="58"/>
      <c r="V250" s="34"/>
      <c r="W250" s="34"/>
      <c r="X250" s="34"/>
      <c r="Y250" s="34"/>
      <c r="Z250" s="34"/>
    </row>
    <row r="251" spans="1:26" ht="21.95" customHeight="1" x14ac:dyDescent="0.25">
      <c r="A251" s="50"/>
      <c r="B251" s="153" t="s">
        <v>439</v>
      </c>
      <c r="C251" s="123"/>
      <c r="D251" s="134"/>
      <c r="E251" s="182"/>
      <c r="F251" s="149"/>
      <c r="G251" s="110"/>
      <c r="H251" s="111"/>
      <c r="I251" s="375"/>
      <c r="J251" s="110"/>
      <c r="K251" s="158"/>
      <c r="L251" s="112"/>
      <c r="M251" s="113"/>
      <c r="N251" s="113"/>
      <c r="O251" s="114"/>
      <c r="P251" s="60"/>
      <c r="Q251" s="101"/>
      <c r="R251" s="60"/>
      <c r="S251" s="58" t="s">
        <v>440</v>
      </c>
      <c r="T251" s="58"/>
      <c r="U251" s="58"/>
      <c r="V251" s="34"/>
      <c r="W251" s="34"/>
      <c r="X251" s="34"/>
      <c r="Y251" s="34"/>
      <c r="Z251" s="34"/>
    </row>
    <row r="252" spans="1:26" ht="21.95" customHeight="1" x14ac:dyDescent="0.25">
      <c r="A252" s="50"/>
      <c r="B252" s="153" t="s">
        <v>441</v>
      </c>
      <c r="C252" s="123"/>
      <c r="D252" s="134"/>
      <c r="E252" s="182"/>
      <c r="F252" s="149"/>
      <c r="G252" s="110"/>
      <c r="H252" s="111"/>
      <c r="I252" s="375"/>
      <c r="J252" s="110"/>
      <c r="K252" s="158"/>
      <c r="L252" s="112"/>
      <c r="M252" s="113"/>
      <c r="N252" s="113"/>
      <c r="O252" s="114"/>
      <c r="P252" s="60"/>
      <c r="Q252" s="101"/>
      <c r="R252" s="60"/>
      <c r="S252" s="58"/>
      <c r="T252" s="58"/>
      <c r="U252" s="58"/>
      <c r="V252" s="34"/>
      <c r="W252" s="34"/>
      <c r="X252" s="34"/>
      <c r="Y252" s="34"/>
      <c r="Z252" s="34"/>
    </row>
    <row r="253" spans="1:26" ht="21.95" customHeight="1" x14ac:dyDescent="0.25">
      <c r="A253" s="50"/>
      <c r="B253" s="153" t="s">
        <v>442</v>
      </c>
      <c r="C253" s="123"/>
      <c r="D253" s="134"/>
      <c r="E253" s="182"/>
      <c r="F253" s="149"/>
      <c r="G253" s="110"/>
      <c r="H253" s="111"/>
      <c r="I253" s="375"/>
      <c r="J253" s="110"/>
      <c r="K253" s="158"/>
      <c r="L253" s="112"/>
      <c r="M253" s="113"/>
      <c r="N253" s="113"/>
      <c r="O253" s="114"/>
      <c r="P253" s="60"/>
      <c r="Q253" s="101"/>
      <c r="R253" s="60"/>
      <c r="S253" s="58"/>
      <c r="T253" s="58"/>
      <c r="U253" s="58"/>
      <c r="V253" s="34"/>
      <c r="W253" s="34"/>
      <c r="X253" s="34"/>
      <c r="Y253" s="34"/>
      <c r="Z253" s="34"/>
    </row>
    <row r="254" spans="1:26" ht="21.95" customHeight="1" x14ac:dyDescent="0.25">
      <c r="A254" s="50"/>
      <c r="B254" s="58" t="s">
        <v>133</v>
      </c>
      <c r="C254" s="123"/>
      <c r="D254" s="144"/>
      <c r="E254" s="182"/>
      <c r="F254" s="149"/>
      <c r="G254" s="110"/>
      <c r="H254" s="111"/>
      <c r="I254" s="375"/>
      <c r="J254" s="110"/>
      <c r="K254" s="158"/>
      <c r="L254" s="112"/>
      <c r="M254" s="113"/>
      <c r="N254" s="113"/>
      <c r="O254" s="114"/>
      <c r="P254" s="60"/>
      <c r="Q254" s="101"/>
      <c r="R254" s="60"/>
      <c r="S254" s="58" t="s">
        <v>461</v>
      </c>
      <c r="T254" s="58"/>
      <c r="U254" s="58"/>
      <c r="V254" s="34"/>
      <c r="W254" s="34"/>
      <c r="X254" s="34"/>
      <c r="Y254" s="34"/>
      <c r="Z254" s="34"/>
    </row>
    <row r="255" spans="1:26" ht="21.95" customHeight="1" x14ac:dyDescent="0.25">
      <c r="A255" s="50"/>
      <c r="B255" s="58" t="s">
        <v>134</v>
      </c>
      <c r="C255" s="123"/>
      <c r="D255" s="184" t="s">
        <v>596</v>
      </c>
      <c r="E255" s="182"/>
      <c r="F255" s="149"/>
      <c r="G255" s="110"/>
      <c r="H255" s="111"/>
      <c r="I255" s="375"/>
      <c r="J255" s="110"/>
      <c r="K255" s="158"/>
      <c r="L255" s="112"/>
      <c r="M255" s="113"/>
      <c r="N255" s="113"/>
      <c r="O255" s="114"/>
      <c r="P255" s="60"/>
      <c r="Q255" s="101"/>
      <c r="R255" s="60"/>
      <c r="S255" s="58"/>
      <c r="T255" s="58"/>
      <c r="U255" s="58"/>
      <c r="V255" s="34"/>
      <c r="W255" s="34"/>
      <c r="X255" s="34"/>
      <c r="Y255" s="34"/>
      <c r="Z255" s="34"/>
    </row>
    <row r="256" spans="1:26" ht="21.95" customHeight="1" x14ac:dyDescent="0.25">
      <c r="A256" s="50"/>
      <c r="B256" s="58" t="s">
        <v>443</v>
      </c>
      <c r="C256" s="123"/>
      <c r="D256" s="185"/>
      <c r="E256" s="182"/>
      <c r="F256" s="149"/>
      <c r="G256" s="110"/>
      <c r="H256" s="111"/>
      <c r="I256" s="375"/>
      <c r="J256" s="110"/>
      <c r="K256" s="158"/>
      <c r="L256" s="112"/>
      <c r="M256" s="113"/>
      <c r="N256" s="113"/>
      <c r="O256" s="114"/>
      <c r="P256" s="60"/>
      <c r="Q256" s="101"/>
      <c r="R256" s="60"/>
      <c r="S256" s="58"/>
      <c r="T256" s="58"/>
      <c r="U256" s="58"/>
      <c r="V256" s="34"/>
      <c r="W256" s="34"/>
      <c r="X256" s="34"/>
      <c r="Y256" s="34"/>
      <c r="Z256" s="34"/>
    </row>
    <row r="257" spans="1:26" ht="21.95" customHeight="1" x14ac:dyDescent="0.25">
      <c r="A257" s="50"/>
      <c r="B257" s="58" t="s">
        <v>135</v>
      </c>
      <c r="C257" s="123"/>
      <c r="D257" s="185"/>
      <c r="E257" s="182"/>
      <c r="F257" s="149"/>
      <c r="G257" s="110"/>
      <c r="H257" s="111"/>
      <c r="I257" s="375"/>
      <c r="J257" s="110"/>
      <c r="K257" s="158"/>
      <c r="L257" s="112"/>
      <c r="M257" s="113"/>
      <c r="N257" s="113"/>
      <c r="O257" s="114"/>
      <c r="P257" s="60"/>
      <c r="Q257" s="101"/>
      <c r="R257" s="60"/>
      <c r="S257" s="58"/>
      <c r="T257" s="58" t="s">
        <v>207</v>
      </c>
      <c r="U257" s="58" t="s">
        <v>455</v>
      </c>
      <c r="V257" s="34"/>
      <c r="W257" s="34"/>
      <c r="X257" s="34"/>
      <c r="Y257" s="34"/>
      <c r="Z257" s="34"/>
    </row>
    <row r="258" spans="1:26" ht="21.95" customHeight="1" x14ac:dyDescent="0.25">
      <c r="A258" s="50"/>
      <c r="B258" s="58" t="s">
        <v>136</v>
      </c>
      <c r="C258" s="123"/>
      <c r="D258" s="185"/>
      <c r="E258" s="182"/>
      <c r="F258" s="149"/>
      <c r="G258" s="110"/>
      <c r="H258" s="111"/>
      <c r="I258" s="375"/>
      <c r="J258" s="110"/>
      <c r="K258" s="158"/>
      <c r="L258" s="112"/>
      <c r="M258" s="113"/>
      <c r="N258" s="113"/>
      <c r="O258" s="114"/>
      <c r="P258" s="60"/>
      <c r="Q258" s="101"/>
      <c r="R258" s="60"/>
      <c r="S258" s="58"/>
      <c r="T258" s="58"/>
      <c r="U258" s="58"/>
      <c r="V258" s="34"/>
      <c r="W258" s="34"/>
      <c r="X258" s="34"/>
      <c r="Y258" s="34"/>
      <c r="Z258" s="34"/>
    </row>
    <row r="259" spans="1:26" ht="21.95" customHeight="1" x14ac:dyDescent="0.25">
      <c r="A259" s="50"/>
      <c r="B259" s="58" t="s">
        <v>137</v>
      </c>
      <c r="C259" s="123"/>
      <c r="D259" s="185"/>
      <c r="E259" s="182"/>
      <c r="F259" s="149"/>
      <c r="G259" s="110"/>
      <c r="H259" s="111"/>
      <c r="I259" s="375"/>
      <c r="J259" s="110"/>
      <c r="K259" s="158"/>
      <c r="L259" s="112"/>
      <c r="M259" s="113"/>
      <c r="N259" s="113"/>
      <c r="O259" s="114"/>
      <c r="P259" s="60"/>
      <c r="Q259" s="101"/>
      <c r="R259" s="60" t="s">
        <v>434</v>
      </c>
      <c r="S259" s="58"/>
      <c r="T259" s="58"/>
      <c r="U259" s="58"/>
      <c r="V259" s="34"/>
      <c r="W259" s="34"/>
      <c r="X259" s="34"/>
      <c r="Y259" s="34"/>
      <c r="Z259" s="34"/>
    </row>
    <row r="260" spans="1:26" ht="21.95" customHeight="1" x14ac:dyDescent="0.25">
      <c r="A260" s="50"/>
      <c r="B260" s="58" t="s">
        <v>295</v>
      </c>
      <c r="C260" s="123"/>
      <c r="D260" s="185"/>
      <c r="E260" s="182"/>
      <c r="F260" s="149"/>
      <c r="G260" s="110"/>
      <c r="H260" s="111"/>
      <c r="I260" s="375"/>
      <c r="J260" s="110"/>
      <c r="K260" s="158"/>
      <c r="L260" s="112"/>
      <c r="M260" s="113"/>
      <c r="N260" s="113"/>
      <c r="O260" s="114"/>
      <c r="P260" s="60"/>
      <c r="Q260" s="101"/>
      <c r="R260" s="60"/>
      <c r="S260" s="58"/>
      <c r="T260" s="58"/>
      <c r="U260" s="58"/>
      <c r="V260" s="34"/>
      <c r="W260" s="34"/>
      <c r="X260" s="34"/>
      <c r="Y260" s="34"/>
      <c r="Z260" s="34"/>
    </row>
    <row r="261" spans="1:26" ht="21.95" customHeight="1" x14ac:dyDescent="0.25">
      <c r="A261" s="50"/>
      <c r="B261" s="58" t="s">
        <v>138</v>
      </c>
      <c r="C261" s="123"/>
      <c r="D261" s="185"/>
      <c r="E261" s="182"/>
      <c r="F261" s="149"/>
      <c r="G261" s="110"/>
      <c r="H261" s="111"/>
      <c r="I261" s="375"/>
      <c r="J261" s="110"/>
      <c r="K261" s="158"/>
      <c r="L261" s="112"/>
      <c r="M261" s="113"/>
      <c r="N261" s="113"/>
      <c r="O261" s="114"/>
      <c r="P261" s="60"/>
      <c r="Q261" s="101"/>
      <c r="R261" s="60"/>
      <c r="S261" s="58"/>
      <c r="T261" s="58"/>
      <c r="U261" s="58"/>
      <c r="V261" s="34"/>
      <c r="W261" s="34"/>
      <c r="X261" s="34"/>
      <c r="Y261" s="34"/>
      <c r="Z261" s="34"/>
    </row>
    <row r="262" spans="1:26" ht="21.95" customHeight="1" x14ac:dyDescent="0.25">
      <c r="A262" s="50"/>
      <c r="B262" s="58" t="s">
        <v>435</v>
      </c>
      <c r="C262" s="123"/>
      <c r="D262" s="185"/>
      <c r="E262" s="182"/>
      <c r="F262" s="149"/>
      <c r="G262" s="110"/>
      <c r="H262" s="111"/>
      <c r="I262" s="375"/>
      <c r="J262" s="110"/>
      <c r="K262" s="158"/>
      <c r="L262" s="112"/>
      <c r="M262" s="113"/>
      <c r="N262" s="113"/>
      <c r="O262" s="114"/>
      <c r="P262" s="60"/>
      <c r="Q262" s="101"/>
      <c r="R262" s="60"/>
      <c r="S262" s="58"/>
      <c r="T262" s="58"/>
      <c r="U262" s="58"/>
      <c r="V262" s="34"/>
      <c r="W262" s="34"/>
      <c r="X262" s="34"/>
      <c r="Y262" s="34"/>
      <c r="Z262" s="34"/>
    </row>
    <row r="263" spans="1:26" ht="21.95" customHeight="1" x14ac:dyDescent="0.25">
      <c r="A263" s="115"/>
      <c r="B263" s="58" t="s">
        <v>436</v>
      </c>
      <c r="C263" s="123"/>
      <c r="D263" s="185"/>
      <c r="E263" s="236"/>
      <c r="F263" s="149"/>
      <c r="G263" s="117"/>
      <c r="H263" s="118"/>
      <c r="I263" s="376"/>
      <c r="J263" s="117"/>
      <c r="K263" s="139"/>
      <c r="L263" s="128"/>
      <c r="M263" s="159"/>
      <c r="N263" s="159"/>
      <c r="O263" s="129"/>
      <c r="P263" s="60"/>
      <c r="Q263" s="101"/>
      <c r="R263" s="60" t="s">
        <v>434</v>
      </c>
      <c r="S263" s="58"/>
      <c r="T263" s="58"/>
      <c r="U263" s="58"/>
      <c r="V263" s="34"/>
      <c r="W263" s="34"/>
      <c r="X263" s="34"/>
      <c r="Y263" s="34"/>
      <c r="Z263" s="34"/>
    </row>
    <row r="264" spans="1:26" ht="15" customHeight="1" x14ac:dyDescent="0.25">
      <c r="A264" s="102"/>
      <c r="B264" s="58"/>
      <c r="C264" s="123"/>
      <c r="D264" s="185"/>
      <c r="E264" s="177"/>
      <c r="F264" s="98"/>
      <c r="G264" s="33"/>
      <c r="H264" s="373">
        <v>7</v>
      </c>
      <c r="I264" s="100"/>
      <c r="J264" s="33"/>
      <c r="K264" s="43">
        <f>SUM(K220)+H264</f>
        <v>1519</v>
      </c>
      <c r="L264" s="58"/>
      <c r="M264" s="58"/>
      <c r="N264" s="58"/>
      <c r="O264" s="83"/>
      <c r="P264" s="60"/>
      <c r="Q264" s="60"/>
      <c r="R264" s="60"/>
      <c r="S264" s="58"/>
      <c r="T264" s="58"/>
      <c r="U264" s="58"/>
      <c r="V264" s="34"/>
      <c r="W264" s="34"/>
      <c r="X264" s="34"/>
      <c r="Y264" s="34"/>
      <c r="Z264" s="34"/>
    </row>
    <row r="265" spans="1:26" ht="15" customHeight="1" x14ac:dyDescent="0.25">
      <c r="A265" s="133" t="s">
        <v>405</v>
      </c>
      <c r="B265" s="58" t="s">
        <v>139</v>
      </c>
      <c r="C265" s="123"/>
      <c r="D265" s="185"/>
      <c r="E265" s="177"/>
      <c r="F265" s="98"/>
      <c r="G265" s="142">
        <f>SUM(J220)+H264</f>
        <v>49093</v>
      </c>
      <c r="H265" s="135"/>
      <c r="I265" s="378">
        <v>7</v>
      </c>
      <c r="J265" s="142">
        <f>SUM(G265)+I265</f>
        <v>49100</v>
      </c>
      <c r="K265" s="106">
        <f>SUM(K264)+I265</f>
        <v>1526</v>
      </c>
      <c r="L265" s="107"/>
      <c r="M265" s="107"/>
      <c r="N265" s="107"/>
      <c r="O265" s="137"/>
      <c r="P265" s="60"/>
      <c r="Q265" s="101"/>
      <c r="R265" s="60"/>
      <c r="S265" s="58"/>
      <c r="T265" s="58"/>
      <c r="U265" s="58"/>
      <c r="V265" s="34"/>
      <c r="W265" s="34"/>
      <c r="X265" s="34"/>
      <c r="Y265" s="34"/>
      <c r="Z265" s="34"/>
    </row>
    <row r="266" spans="1:26" ht="15" customHeight="1" x14ac:dyDescent="0.25">
      <c r="A266" s="133"/>
      <c r="B266" s="58" t="s">
        <v>140</v>
      </c>
      <c r="C266" s="123"/>
      <c r="D266" s="185"/>
      <c r="E266" s="177"/>
      <c r="F266" s="98"/>
      <c r="G266" s="142"/>
      <c r="H266" s="135"/>
      <c r="I266" s="378"/>
      <c r="J266" s="142"/>
      <c r="K266" s="106"/>
      <c r="L266" s="128"/>
      <c r="M266" s="128"/>
      <c r="N266" s="128"/>
      <c r="O266" s="140"/>
      <c r="P266" s="60"/>
      <c r="Q266" s="101"/>
      <c r="R266" s="60"/>
      <c r="S266" s="58"/>
      <c r="T266" s="58"/>
      <c r="U266" s="58"/>
      <c r="V266" s="34"/>
      <c r="W266" s="34"/>
      <c r="X266" s="34"/>
      <c r="Y266" s="34"/>
      <c r="Z266" s="34"/>
    </row>
    <row r="267" spans="1:26" ht="15" customHeight="1" x14ac:dyDescent="0.25">
      <c r="A267" s="102"/>
      <c r="B267" s="58"/>
      <c r="C267" s="123"/>
      <c r="D267" s="185"/>
      <c r="E267" s="177"/>
      <c r="F267" s="98"/>
      <c r="G267" s="99"/>
      <c r="H267" s="373">
        <v>0</v>
      </c>
      <c r="I267" s="100"/>
      <c r="J267" s="99"/>
      <c r="K267" s="43">
        <f>SUM(K265)+H267</f>
        <v>1526</v>
      </c>
      <c r="L267" s="58"/>
      <c r="M267" s="58"/>
      <c r="N267" s="58"/>
      <c r="O267" s="83"/>
      <c r="P267" s="60"/>
      <c r="Q267" s="101"/>
      <c r="R267" s="60"/>
      <c r="S267" s="58"/>
      <c r="T267" s="58"/>
      <c r="U267" s="58"/>
      <c r="V267" s="34"/>
      <c r="W267" s="34"/>
      <c r="X267" s="34"/>
      <c r="Y267" s="34"/>
      <c r="Z267" s="34"/>
    </row>
    <row r="268" spans="1:26" ht="15" customHeight="1" x14ac:dyDescent="0.25">
      <c r="A268" s="84" t="s">
        <v>567</v>
      </c>
      <c r="B268" s="153" t="s">
        <v>568</v>
      </c>
      <c r="C268" s="123"/>
      <c r="D268" s="185"/>
      <c r="E268" s="177"/>
      <c r="F268" s="98"/>
      <c r="G268" s="99">
        <f>SUM(J265)+H267</f>
        <v>49100</v>
      </c>
      <c r="H268" s="100"/>
      <c r="I268" s="373">
        <v>0</v>
      </c>
      <c r="J268" s="99">
        <f>SUM(G268)+I268</f>
        <v>49100</v>
      </c>
      <c r="K268" s="43">
        <f>SUM(K267)+I268</f>
        <v>1526</v>
      </c>
      <c r="L268" s="58"/>
      <c r="M268" s="58"/>
      <c r="N268" s="58"/>
      <c r="O268" s="83"/>
      <c r="P268" s="60"/>
      <c r="Q268" s="101"/>
      <c r="R268" s="60"/>
      <c r="S268" s="58"/>
      <c r="T268" s="58"/>
      <c r="U268" s="58"/>
      <c r="V268" s="34"/>
      <c r="W268" s="34"/>
      <c r="X268" s="34"/>
      <c r="Y268" s="34"/>
      <c r="Z268" s="34"/>
    </row>
    <row r="269" spans="1:26" ht="15" customHeight="1" x14ac:dyDescent="0.25">
      <c r="A269" s="102"/>
      <c r="B269" s="58"/>
      <c r="C269" s="123"/>
      <c r="D269" s="185"/>
      <c r="E269" s="177"/>
      <c r="F269" s="98"/>
      <c r="G269" s="33"/>
      <c r="H269" s="373">
        <v>0</v>
      </c>
      <c r="I269" s="100"/>
      <c r="J269" s="33"/>
      <c r="K269" s="43">
        <f>SUM(K268)+H269</f>
        <v>1526</v>
      </c>
      <c r="L269" s="58"/>
      <c r="M269" s="58"/>
      <c r="N269" s="58"/>
      <c r="O269" s="83"/>
      <c r="P269" s="60"/>
      <c r="Q269" s="60"/>
      <c r="R269" s="60"/>
      <c r="S269" s="58"/>
      <c r="T269" s="58"/>
      <c r="U269" s="58"/>
      <c r="V269" s="34"/>
      <c r="W269" s="34"/>
      <c r="X269" s="34"/>
      <c r="Y269" s="34"/>
      <c r="Z269" s="34"/>
    </row>
    <row r="270" spans="1:26" ht="15" customHeight="1" x14ac:dyDescent="0.25">
      <c r="A270" s="84" t="s">
        <v>142</v>
      </c>
      <c r="B270" s="153" t="s">
        <v>141</v>
      </c>
      <c r="C270" s="123"/>
      <c r="D270" s="185"/>
      <c r="E270" s="177"/>
      <c r="F270" s="98"/>
      <c r="G270" s="99">
        <f>SUM(J268)+H269</f>
        <v>49100</v>
      </c>
      <c r="H270" s="100"/>
      <c r="I270" s="373">
        <v>0</v>
      </c>
      <c r="J270" s="99">
        <f>SUM(G270)+I270</f>
        <v>49100</v>
      </c>
      <c r="K270" s="43">
        <f>SUM(K269)+I270</f>
        <v>1526</v>
      </c>
      <c r="L270" s="58"/>
      <c r="M270" s="58"/>
      <c r="N270" s="58"/>
      <c r="O270" s="83"/>
      <c r="P270" s="60"/>
      <c r="Q270" s="101"/>
      <c r="R270" s="60"/>
      <c r="S270" s="58"/>
      <c r="T270" s="58"/>
      <c r="U270" s="58"/>
      <c r="V270" s="34"/>
      <c r="W270" s="34"/>
      <c r="X270" s="34"/>
      <c r="Y270" s="34"/>
      <c r="Z270" s="34"/>
    </row>
    <row r="271" spans="1:26" ht="15" customHeight="1" x14ac:dyDescent="0.25">
      <c r="A271" s="102"/>
      <c r="B271" s="58"/>
      <c r="C271" s="123"/>
      <c r="D271" s="185"/>
      <c r="E271" s="177"/>
      <c r="F271" s="98"/>
      <c r="G271" s="33"/>
      <c r="H271" s="373">
        <v>3</v>
      </c>
      <c r="I271" s="100"/>
      <c r="J271" s="33"/>
      <c r="K271" s="43">
        <f>SUM(K270)+H271</f>
        <v>1529</v>
      </c>
      <c r="L271" s="58"/>
      <c r="M271" s="58"/>
      <c r="N271" s="58"/>
      <c r="O271" s="83"/>
      <c r="P271" s="60"/>
      <c r="Q271" s="60"/>
      <c r="R271" s="60"/>
      <c r="S271" s="58"/>
      <c r="T271" s="58"/>
      <c r="U271" s="58"/>
      <c r="V271" s="34"/>
      <c r="W271" s="34"/>
      <c r="X271" s="34"/>
      <c r="Y271" s="34"/>
      <c r="Z271" s="34"/>
    </row>
    <row r="272" spans="1:26" ht="105" customHeight="1" x14ac:dyDescent="0.25">
      <c r="A272" s="84" t="s">
        <v>143</v>
      </c>
      <c r="B272" s="58" t="s">
        <v>144</v>
      </c>
      <c r="C272" s="123"/>
      <c r="D272" s="186"/>
      <c r="E272" s="177"/>
      <c r="F272" s="98"/>
      <c r="G272" s="99">
        <f>SUM(J270)+H271</f>
        <v>49103</v>
      </c>
      <c r="H272" s="100"/>
      <c r="I272" s="373">
        <v>25</v>
      </c>
      <c r="J272" s="99">
        <f>SUM(G272)+I272</f>
        <v>49128</v>
      </c>
      <c r="K272" s="43">
        <f>SUM(K271)+I272</f>
        <v>1554</v>
      </c>
      <c r="L272" s="58"/>
      <c r="M272" s="58"/>
      <c r="N272" s="58" t="s">
        <v>543</v>
      </c>
      <c r="O272" s="147" t="s">
        <v>558</v>
      </c>
      <c r="P272" s="60"/>
      <c r="Q272" s="101"/>
      <c r="R272" s="60" t="s">
        <v>434</v>
      </c>
      <c r="S272" s="58"/>
      <c r="T272" s="58"/>
      <c r="U272" s="58"/>
      <c r="V272" s="34"/>
      <c r="W272" s="34"/>
      <c r="X272" s="34"/>
      <c r="Y272" s="34"/>
      <c r="Z272" s="34"/>
    </row>
    <row r="273" spans="1:26" ht="15" customHeight="1" x14ac:dyDescent="0.25">
      <c r="A273" s="102"/>
      <c r="B273" s="58"/>
      <c r="C273" s="123"/>
      <c r="D273" s="237" t="s">
        <v>591</v>
      </c>
      <c r="E273" s="177"/>
      <c r="F273" s="98"/>
      <c r="G273" s="33"/>
      <c r="H273" s="373">
        <v>4</v>
      </c>
      <c r="I273" s="100"/>
      <c r="J273" s="33"/>
      <c r="K273" s="43">
        <f>SUM(K272)+H273</f>
        <v>1558</v>
      </c>
      <c r="L273" s="58"/>
      <c r="M273" s="58"/>
      <c r="N273" s="58"/>
      <c r="O273" s="83"/>
      <c r="P273" s="60"/>
      <c r="Q273" s="60"/>
      <c r="R273" s="60"/>
      <c r="S273" s="58"/>
      <c r="T273" s="58"/>
      <c r="U273" s="58"/>
      <c r="V273" s="34"/>
      <c r="W273" s="34"/>
      <c r="X273" s="34"/>
      <c r="Y273" s="34"/>
      <c r="Z273" s="34"/>
    </row>
    <row r="274" spans="1:26" ht="15" customHeight="1" x14ac:dyDescent="0.25">
      <c r="A274" s="103" t="s">
        <v>145</v>
      </c>
      <c r="B274" s="76" t="s">
        <v>545</v>
      </c>
      <c r="C274" s="123"/>
      <c r="D274" s="238"/>
      <c r="E274" s="177"/>
      <c r="F274" s="98"/>
      <c r="G274" s="104">
        <f>SUM(J272)+H273</f>
        <v>49132</v>
      </c>
      <c r="H274" s="105"/>
      <c r="I274" s="374">
        <v>10</v>
      </c>
      <c r="J274" s="104">
        <f>SUM(G274)+I274</f>
        <v>49142</v>
      </c>
      <c r="K274" s="136">
        <f>SUM(K273)+I274</f>
        <v>1568</v>
      </c>
      <c r="L274" s="107"/>
      <c r="M274" s="107"/>
      <c r="N274" s="107"/>
      <c r="O274" s="109" t="s">
        <v>609</v>
      </c>
      <c r="P274" s="60"/>
      <c r="Q274" s="101"/>
      <c r="R274" s="60"/>
      <c r="S274" s="76" t="s">
        <v>547</v>
      </c>
      <c r="T274" s="58"/>
      <c r="U274" s="58"/>
      <c r="V274" s="34"/>
      <c r="W274" s="34"/>
      <c r="X274" s="34"/>
      <c r="Y274" s="34"/>
      <c r="Z274" s="34"/>
    </row>
    <row r="275" spans="1:26" ht="30" customHeight="1" x14ac:dyDescent="0.25">
      <c r="A275" s="115"/>
      <c r="B275" s="34" t="s">
        <v>523</v>
      </c>
      <c r="C275" s="123"/>
      <c r="D275" s="238"/>
      <c r="E275" s="177"/>
      <c r="F275" s="98"/>
      <c r="G275" s="117"/>
      <c r="H275" s="118"/>
      <c r="I275" s="376"/>
      <c r="J275" s="117"/>
      <c r="K275" s="139"/>
      <c r="L275" s="128"/>
      <c r="M275" s="128"/>
      <c r="N275" s="128"/>
      <c r="O275" s="129"/>
      <c r="P275" s="60"/>
      <c r="Q275" s="101"/>
      <c r="R275" s="60"/>
      <c r="S275" s="58" t="s">
        <v>546</v>
      </c>
      <c r="T275" s="58"/>
      <c r="U275" s="58"/>
      <c r="V275" s="34"/>
      <c r="W275" s="34"/>
      <c r="X275" s="34"/>
      <c r="Y275" s="34"/>
      <c r="Z275" s="34"/>
    </row>
    <row r="276" spans="1:26" ht="15" customHeight="1" x14ac:dyDescent="0.25">
      <c r="A276" s="102"/>
      <c r="B276" s="58"/>
      <c r="C276" s="123"/>
      <c r="D276" s="238"/>
      <c r="E276" s="177"/>
      <c r="F276" s="98"/>
      <c r="G276" s="33"/>
      <c r="H276" s="373">
        <v>1</v>
      </c>
      <c r="I276" s="100"/>
      <c r="J276" s="33"/>
      <c r="K276" s="43">
        <f>SUM(K274)+H276</f>
        <v>1569</v>
      </c>
      <c r="L276" s="58"/>
      <c r="M276" s="58"/>
      <c r="N276" s="58"/>
      <c r="O276" s="83"/>
      <c r="P276" s="60"/>
      <c r="Q276" s="60"/>
      <c r="R276" s="60"/>
      <c r="S276" s="58"/>
      <c r="T276" s="58"/>
      <c r="U276" s="58"/>
      <c r="V276" s="34"/>
      <c r="W276" s="34"/>
      <c r="X276" s="34"/>
      <c r="Y276" s="34"/>
      <c r="Z276" s="34"/>
    </row>
    <row r="277" spans="1:26" ht="15" customHeight="1" x14ac:dyDescent="0.25">
      <c r="A277" s="133" t="s">
        <v>350</v>
      </c>
      <c r="B277" s="58" t="s">
        <v>146</v>
      </c>
      <c r="C277" s="123"/>
      <c r="D277" s="238"/>
      <c r="E277" s="237" t="s">
        <v>267</v>
      </c>
      <c r="F277" s="149"/>
      <c r="G277" s="142">
        <f>SUM(J274)+H276</f>
        <v>49143</v>
      </c>
      <c r="H277" s="135"/>
      <c r="I277" s="378">
        <v>15</v>
      </c>
      <c r="J277" s="142">
        <f>SUM(G277)+I277</f>
        <v>49158</v>
      </c>
      <c r="K277" s="106">
        <f>SUM(K276)+I277</f>
        <v>1584</v>
      </c>
      <c r="L277" s="107"/>
      <c r="M277" s="107"/>
      <c r="N277" s="58"/>
      <c r="O277" s="109" t="s">
        <v>582</v>
      </c>
      <c r="P277" s="60"/>
      <c r="Q277" s="101"/>
      <c r="R277" s="60"/>
      <c r="S277" s="58"/>
      <c r="T277" s="58"/>
      <c r="U277" s="58"/>
      <c r="V277" s="34"/>
      <c r="W277" s="34"/>
      <c r="X277" s="34"/>
      <c r="Y277" s="34"/>
      <c r="Z277" s="34"/>
    </row>
    <row r="278" spans="1:26" ht="15" customHeight="1" x14ac:dyDescent="0.25">
      <c r="A278" s="133"/>
      <c r="B278" s="58" t="s">
        <v>147</v>
      </c>
      <c r="C278" s="123"/>
      <c r="D278" s="238"/>
      <c r="E278" s="238"/>
      <c r="F278" s="149"/>
      <c r="G278" s="142"/>
      <c r="H278" s="135"/>
      <c r="I278" s="378"/>
      <c r="J278" s="142"/>
      <c r="K278" s="106"/>
      <c r="L278" s="112"/>
      <c r="M278" s="112"/>
      <c r="N278" s="58"/>
      <c r="O278" s="114"/>
      <c r="P278" s="60"/>
      <c r="Q278" s="101"/>
      <c r="R278" s="60"/>
      <c r="S278" s="58"/>
      <c r="T278" s="58"/>
      <c r="U278" s="58"/>
      <c r="V278" s="34"/>
      <c r="W278" s="34"/>
      <c r="X278" s="34"/>
      <c r="Y278" s="34"/>
      <c r="Z278" s="34"/>
    </row>
    <row r="279" spans="1:26" ht="15" customHeight="1" thickBot="1" x14ac:dyDescent="0.3">
      <c r="A279" s="133"/>
      <c r="B279" s="58" t="s">
        <v>148</v>
      </c>
      <c r="C279" s="123"/>
      <c r="D279" s="238"/>
      <c r="E279" s="238"/>
      <c r="F279" s="149"/>
      <c r="G279" s="142"/>
      <c r="H279" s="135"/>
      <c r="I279" s="378"/>
      <c r="J279" s="142"/>
      <c r="K279" s="106"/>
      <c r="L279" s="119"/>
      <c r="M279" s="119"/>
      <c r="N279" s="58" t="s">
        <v>214</v>
      </c>
      <c r="O279" s="121"/>
      <c r="P279" s="60"/>
      <c r="Q279" s="101"/>
      <c r="R279" s="60" t="s">
        <v>434</v>
      </c>
      <c r="S279" s="58"/>
      <c r="T279" s="58"/>
      <c r="U279" s="58"/>
      <c r="V279" s="34"/>
      <c r="W279" s="34"/>
      <c r="X279" s="34"/>
      <c r="Y279" s="34"/>
      <c r="Z279" s="34"/>
    </row>
    <row r="280" spans="1:26" ht="15" customHeight="1" thickBot="1" x14ac:dyDescent="0.3">
      <c r="A280" s="63" t="s">
        <v>368</v>
      </c>
      <c r="B280" s="64"/>
      <c r="C280" s="123"/>
      <c r="D280" s="238"/>
      <c r="E280" s="238"/>
      <c r="F280" s="196"/>
      <c r="G280" s="124"/>
      <c r="H280" s="125"/>
      <c r="I280" s="125"/>
      <c r="J280" s="124"/>
      <c r="K280" s="68"/>
      <c r="L280" s="71"/>
      <c r="M280" s="71"/>
      <c r="N280" s="71"/>
      <c r="O280" s="72"/>
      <c r="P280" s="73"/>
      <c r="Q280" s="73"/>
      <c r="R280" s="73"/>
      <c r="S280" s="71"/>
      <c r="T280" s="71"/>
      <c r="U280" s="71"/>
      <c r="V280" s="74"/>
      <c r="W280" s="74"/>
      <c r="X280" s="74"/>
      <c r="Y280" s="74"/>
      <c r="Z280" s="75"/>
    </row>
    <row r="281" spans="1:26" ht="15" customHeight="1" x14ac:dyDescent="0.25">
      <c r="A281" s="91"/>
      <c r="B281" s="51"/>
      <c r="C281" s="123"/>
      <c r="D281" s="238"/>
      <c r="E281" s="238"/>
      <c r="F281" s="198"/>
      <c r="G281" s="21"/>
      <c r="H281" s="377">
        <v>5</v>
      </c>
      <c r="I281" s="126"/>
      <c r="J281" s="21"/>
      <c r="K281" s="55">
        <f>SUM(K277)+H281</f>
        <v>1589</v>
      </c>
      <c r="L281" s="51"/>
      <c r="M281" s="51"/>
      <c r="N281" s="51"/>
      <c r="O281" s="96"/>
      <c r="P281" s="95"/>
      <c r="Q281" s="95"/>
      <c r="R281" s="95"/>
      <c r="S281" s="51"/>
      <c r="T281" s="51"/>
      <c r="U281" s="51"/>
      <c r="V281" s="22"/>
      <c r="W281" s="22"/>
      <c r="X281" s="22"/>
      <c r="Y281" s="22"/>
      <c r="Z281" s="22"/>
    </row>
    <row r="282" spans="1:26" ht="60" customHeight="1" x14ac:dyDescent="0.25">
      <c r="A282" s="133" t="s">
        <v>151</v>
      </c>
      <c r="B282" s="34" t="s">
        <v>310</v>
      </c>
      <c r="C282" s="123"/>
      <c r="D282" s="238"/>
      <c r="E282" s="238"/>
      <c r="F282" s="149"/>
      <c r="G282" s="142">
        <f>SUM(H281)+J277</f>
        <v>49163</v>
      </c>
      <c r="H282" s="135"/>
      <c r="I282" s="378">
        <v>30</v>
      </c>
      <c r="J282" s="142">
        <f>SUM(G282)+I282</f>
        <v>49193</v>
      </c>
      <c r="K282" s="106">
        <f>SUM(K281)+I282</f>
        <v>1619</v>
      </c>
      <c r="L282" s="58"/>
      <c r="M282" s="58"/>
      <c r="N282" s="108" t="s">
        <v>629</v>
      </c>
      <c r="O282" s="109" t="s">
        <v>648</v>
      </c>
      <c r="P282" s="60"/>
      <c r="Q282" s="101"/>
      <c r="R282" s="60"/>
      <c r="S282" s="171" t="s">
        <v>388</v>
      </c>
      <c r="T282" s="58"/>
      <c r="U282" s="58"/>
      <c r="V282" s="34"/>
      <c r="W282" s="34"/>
      <c r="X282" s="34"/>
      <c r="Y282" s="34"/>
      <c r="Z282" s="34"/>
    </row>
    <row r="283" spans="1:26" ht="60" customHeight="1" x14ac:dyDescent="0.25">
      <c r="A283" s="133"/>
      <c r="B283" s="34" t="s">
        <v>149</v>
      </c>
      <c r="C283" s="123"/>
      <c r="D283" s="238"/>
      <c r="E283" s="238"/>
      <c r="F283" s="149"/>
      <c r="G283" s="142"/>
      <c r="H283" s="135"/>
      <c r="I283" s="378"/>
      <c r="J283" s="142"/>
      <c r="K283" s="106"/>
      <c r="L283" s="58"/>
      <c r="M283" s="58"/>
      <c r="N283" s="113"/>
      <c r="O283" s="114"/>
      <c r="P283" s="60"/>
      <c r="Q283" s="101"/>
      <c r="R283" s="60" t="s">
        <v>434</v>
      </c>
      <c r="S283" s="171"/>
      <c r="T283" s="58"/>
      <c r="U283" s="58"/>
      <c r="V283" s="34"/>
      <c r="W283" s="34"/>
      <c r="X283" s="34"/>
      <c r="Y283" s="34"/>
      <c r="Z283" s="34"/>
    </row>
    <row r="284" spans="1:26" ht="60" customHeight="1" x14ac:dyDescent="0.25">
      <c r="A284" s="133"/>
      <c r="B284" s="34" t="s">
        <v>150</v>
      </c>
      <c r="C284" s="123"/>
      <c r="D284" s="238"/>
      <c r="E284" s="238"/>
      <c r="F284" s="149"/>
      <c r="G284" s="142"/>
      <c r="H284" s="135"/>
      <c r="I284" s="378"/>
      <c r="J284" s="142"/>
      <c r="K284" s="106"/>
      <c r="L284" s="58"/>
      <c r="M284" s="58"/>
      <c r="N284" s="159"/>
      <c r="O284" s="129"/>
      <c r="P284" s="60"/>
      <c r="Q284" s="101"/>
      <c r="R284" s="60"/>
      <c r="S284" s="171"/>
      <c r="T284" s="58"/>
      <c r="U284" s="58"/>
      <c r="V284" s="34"/>
      <c r="W284" s="34"/>
      <c r="X284" s="34"/>
      <c r="Y284" s="34"/>
      <c r="Z284" s="34"/>
    </row>
    <row r="285" spans="1:26" ht="15" customHeight="1" x14ac:dyDescent="0.25">
      <c r="A285" s="102"/>
      <c r="B285" s="58"/>
      <c r="C285" s="123"/>
      <c r="D285" s="238"/>
      <c r="E285" s="238"/>
      <c r="F285" s="149"/>
      <c r="G285" s="33"/>
      <c r="H285" s="373">
        <v>6</v>
      </c>
      <c r="I285" s="100"/>
      <c r="J285" s="33"/>
      <c r="K285" s="43">
        <f>SUM(K282)+H285</f>
        <v>1625</v>
      </c>
      <c r="L285" s="58"/>
      <c r="M285" s="58"/>
      <c r="N285" s="58"/>
      <c r="O285" s="83"/>
      <c r="P285" s="60"/>
      <c r="Q285" s="60"/>
      <c r="R285" s="60"/>
      <c r="S285" s="171"/>
      <c r="T285" s="58"/>
      <c r="U285" s="58"/>
      <c r="V285" s="34"/>
      <c r="W285" s="34"/>
      <c r="X285" s="34"/>
      <c r="Y285" s="34"/>
      <c r="Z285" s="34"/>
    </row>
    <row r="286" spans="1:26" ht="24.95" customHeight="1" x14ac:dyDescent="0.25">
      <c r="A286" s="133" t="s">
        <v>152</v>
      </c>
      <c r="B286" s="58" t="s">
        <v>153</v>
      </c>
      <c r="C286" s="123"/>
      <c r="D286" s="238"/>
      <c r="E286" s="238"/>
      <c r="F286" s="149"/>
      <c r="G286" s="142">
        <f>SUM(J282)+H285</f>
        <v>49199</v>
      </c>
      <c r="H286" s="135"/>
      <c r="I286" s="378">
        <v>30</v>
      </c>
      <c r="J286" s="142">
        <f>SUM(G286)+I286</f>
        <v>49229</v>
      </c>
      <c r="K286" s="106">
        <f>SUM(K285)+I286</f>
        <v>1655</v>
      </c>
      <c r="L286" s="107"/>
      <c r="M286" s="107"/>
      <c r="N286" s="58" t="s">
        <v>214</v>
      </c>
      <c r="O286" s="109" t="s">
        <v>627</v>
      </c>
      <c r="P286" s="60"/>
      <c r="Q286" s="101"/>
      <c r="R286" s="60" t="s">
        <v>434</v>
      </c>
      <c r="S286" s="171"/>
      <c r="T286" s="58"/>
      <c r="U286" s="58"/>
      <c r="V286" s="34"/>
      <c r="W286" s="34"/>
      <c r="X286" s="34"/>
      <c r="Y286" s="34"/>
      <c r="Z286" s="34"/>
    </row>
    <row r="287" spans="1:26" ht="24.95" customHeight="1" x14ac:dyDescent="0.25">
      <c r="A287" s="133"/>
      <c r="B287" s="58" t="s">
        <v>154</v>
      </c>
      <c r="C287" s="123"/>
      <c r="D287" s="238"/>
      <c r="E287" s="238"/>
      <c r="F287" s="149"/>
      <c r="G287" s="142"/>
      <c r="H287" s="135"/>
      <c r="I287" s="378"/>
      <c r="J287" s="142"/>
      <c r="K287" s="106"/>
      <c r="L287" s="112"/>
      <c r="M287" s="112"/>
      <c r="N287" s="171" t="s">
        <v>551</v>
      </c>
      <c r="O287" s="114"/>
      <c r="P287" s="60"/>
      <c r="Q287" s="101"/>
      <c r="R287" s="60" t="s">
        <v>434</v>
      </c>
      <c r="S287" s="171"/>
      <c r="T287" s="58"/>
      <c r="U287" s="58"/>
      <c r="V287" s="34"/>
      <c r="W287" s="34"/>
      <c r="X287" s="34"/>
      <c r="Y287" s="34"/>
      <c r="Z287" s="34"/>
    </row>
    <row r="288" spans="1:26" ht="24.95" customHeight="1" x14ac:dyDescent="0.25">
      <c r="A288" s="133"/>
      <c r="B288" s="58" t="s">
        <v>155</v>
      </c>
      <c r="C288" s="123"/>
      <c r="D288" s="238"/>
      <c r="E288" s="238"/>
      <c r="F288" s="149"/>
      <c r="G288" s="142"/>
      <c r="H288" s="135"/>
      <c r="I288" s="378"/>
      <c r="J288" s="142"/>
      <c r="K288" s="106"/>
      <c r="L288" s="112"/>
      <c r="M288" s="112"/>
      <c r="N288" s="171"/>
      <c r="O288" s="114"/>
      <c r="P288" s="60"/>
      <c r="Q288" s="101"/>
      <c r="R288" s="60"/>
      <c r="S288" s="171"/>
      <c r="T288" s="58"/>
      <c r="U288" s="58"/>
      <c r="V288" s="34"/>
      <c r="W288" s="34"/>
      <c r="X288" s="34"/>
      <c r="Y288" s="34"/>
      <c r="Z288" s="34"/>
    </row>
    <row r="289" spans="1:26" ht="24.95" customHeight="1" thickBot="1" x14ac:dyDescent="0.3">
      <c r="A289" s="133"/>
      <c r="B289" s="58" t="s">
        <v>284</v>
      </c>
      <c r="C289" s="195"/>
      <c r="D289" s="238"/>
      <c r="E289" s="239"/>
      <c r="F289" s="149"/>
      <c r="G289" s="142"/>
      <c r="H289" s="135"/>
      <c r="I289" s="378"/>
      <c r="J289" s="142"/>
      <c r="K289" s="106"/>
      <c r="L289" s="119"/>
      <c r="M289" s="119"/>
      <c r="N289" s="58" t="s">
        <v>214</v>
      </c>
      <c r="O289" s="121"/>
      <c r="P289" s="60"/>
      <c r="Q289" s="101"/>
      <c r="R289" s="60"/>
      <c r="S289" s="58"/>
      <c r="T289" s="58"/>
      <c r="U289" s="58"/>
      <c r="V289" s="34"/>
      <c r="W289" s="34"/>
      <c r="X289" s="34"/>
      <c r="Y289" s="34"/>
      <c r="Z289" s="34"/>
    </row>
    <row r="290" spans="1:26" ht="15" customHeight="1" thickBot="1" x14ac:dyDescent="0.3">
      <c r="A290" s="63" t="s">
        <v>369</v>
      </c>
      <c r="B290" s="64"/>
      <c r="C290" s="196"/>
      <c r="D290" s="238"/>
      <c r="E290" s="196"/>
      <c r="F290" s="196"/>
      <c r="G290" s="124"/>
      <c r="H290" s="125"/>
      <c r="I290" s="125"/>
      <c r="J290" s="124"/>
      <c r="K290" s="68"/>
      <c r="L290" s="71"/>
      <c r="M290" s="71"/>
      <c r="N290" s="71"/>
      <c r="O290" s="72"/>
      <c r="P290" s="73"/>
      <c r="Q290" s="73"/>
      <c r="R290" s="73"/>
      <c r="S290" s="71"/>
      <c r="T290" s="71"/>
      <c r="U290" s="71"/>
      <c r="V290" s="74"/>
      <c r="W290" s="74"/>
      <c r="X290" s="74"/>
      <c r="Y290" s="74"/>
      <c r="Z290" s="75"/>
    </row>
    <row r="291" spans="1:26" ht="15" customHeight="1" x14ac:dyDescent="0.25">
      <c r="A291" s="91"/>
      <c r="B291" s="51"/>
      <c r="C291" s="216" t="s">
        <v>318</v>
      </c>
      <c r="D291" s="240"/>
      <c r="E291" s="178"/>
      <c r="F291" s="94"/>
      <c r="G291" s="21"/>
      <c r="H291" s="377">
        <v>5</v>
      </c>
      <c r="I291" s="126"/>
      <c r="J291" s="21"/>
      <c r="K291" s="55">
        <f>SUM(K286)+H291</f>
        <v>1660</v>
      </c>
      <c r="L291" s="206" t="s">
        <v>638</v>
      </c>
      <c r="M291" s="207"/>
      <c r="N291" s="207"/>
      <c r="O291" s="208"/>
      <c r="P291" s="95"/>
      <c r="Q291" s="95"/>
      <c r="R291" s="95"/>
      <c r="S291" s="51"/>
      <c r="T291" s="51"/>
      <c r="U291" s="51"/>
      <c r="V291" s="22"/>
      <c r="W291" s="22"/>
      <c r="X291" s="22"/>
      <c r="Y291" s="22"/>
      <c r="Z291" s="22"/>
    </row>
    <row r="292" spans="1:26" ht="15" customHeight="1" x14ac:dyDescent="0.25">
      <c r="A292" s="84" t="s">
        <v>156</v>
      </c>
      <c r="B292" s="58" t="s">
        <v>157</v>
      </c>
      <c r="C292" s="123"/>
      <c r="D292" s="190" t="s">
        <v>592</v>
      </c>
      <c r="E292" s="177"/>
      <c r="F292" s="98"/>
      <c r="G292" s="99">
        <f>SUM(J286)+H291</f>
        <v>49234</v>
      </c>
      <c r="H292" s="100"/>
      <c r="I292" s="373">
        <v>10</v>
      </c>
      <c r="J292" s="99">
        <f>SUM(G292)+I292</f>
        <v>49244</v>
      </c>
      <c r="K292" s="43">
        <f>SUM(K291)+I292</f>
        <v>1670</v>
      </c>
      <c r="L292" s="58"/>
      <c r="M292" s="58"/>
      <c r="N292" s="58"/>
      <c r="O292" s="83"/>
      <c r="P292" s="60"/>
      <c r="Q292" s="101"/>
      <c r="R292" s="60"/>
      <c r="S292" s="58"/>
      <c r="T292" s="58"/>
      <c r="U292" s="58"/>
      <c r="V292" s="34"/>
      <c r="W292" s="34"/>
      <c r="X292" s="34"/>
      <c r="Y292" s="34"/>
      <c r="Z292" s="34"/>
    </row>
    <row r="293" spans="1:26" ht="15" customHeight="1" x14ac:dyDescent="0.25">
      <c r="A293" s="102"/>
      <c r="B293" s="58"/>
      <c r="C293" s="123"/>
      <c r="D293" s="191"/>
      <c r="E293" s="177"/>
      <c r="F293" s="98"/>
      <c r="G293" s="99"/>
      <c r="H293" s="373">
        <v>3</v>
      </c>
      <c r="I293" s="100"/>
      <c r="J293" s="99"/>
      <c r="K293" s="43">
        <f>SUM(K292)+H293</f>
        <v>1673</v>
      </c>
      <c r="L293" s="58"/>
      <c r="M293" s="58"/>
      <c r="N293" s="58"/>
      <c r="O293" s="83"/>
      <c r="P293" s="60"/>
      <c r="Q293" s="60"/>
      <c r="R293" s="60"/>
      <c r="S293" s="58"/>
      <c r="T293" s="58"/>
      <c r="U293" s="58"/>
      <c r="V293" s="34"/>
      <c r="W293" s="34"/>
      <c r="X293" s="34"/>
      <c r="Y293" s="34"/>
      <c r="Z293" s="34"/>
    </row>
    <row r="294" spans="1:26" ht="24.95" customHeight="1" x14ac:dyDescent="0.25">
      <c r="A294" s="84" t="s">
        <v>580</v>
      </c>
      <c r="B294" s="58" t="s">
        <v>581</v>
      </c>
      <c r="C294" s="123"/>
      <c r="D294" s="194"/>
      <c r="E294" s="177"/>
      <c r="F294" s="98"/>
      <c r="G294" s="99">
        <f>SUM(J292)+H293</f>
        <v>49247</v>
      </c>
      <c r="H294" s="100"/>
      <c r="I294" s="373">
        <v>10</v>
      </c>
      <c r="J294" s="99">
        <f>SUM(G294)+I294</f>
        <v>49257</v>
      </c>
      <c r="K294" s="43">
        <f>SUM(K293)+I294</f>
        <v>1683</v>
      </c>
      <c r="L294" s="58"/>
      <c r="M294" s="58"/>
      <c r="N294" s="58"/>
      <c r="O294" s="83"/>
      <c r="P294" s="60"/>
      <c r="Q294" s="101"/>
      <c r="R294" s="60"/>
      <c r="S294" s="58"/>
      <c r="T294" s="58"/>
      <c r="U294" s="58"/>
      <c r="V294" s="34"/>
      <c r="W294" s="34"/>
      <c r="X294" s="34"/>
      <c r="Y294" s="34"/>
      <c r="Z294" s="34"/>
    </row>
    <row r="295" spans="1:26" ht="15" customHeight="1" x14ac:dyDescent="0.25">
      <c r="A295" s="102"/>
      <c r="B295" s="58"/>
      <c r="C295" s="123"/>
      <c r="D295" s="145" t="s">
        <v>589</v>
      </c>
      <c r="E295" s="177"/>
      <c r="F295" s="98"/>
      <c r="G295" s="99"/>
      <c r="H295" s="373">
        <v>7</v>
      </c>
      <c r="I295" s="100"/>
      <c r="J295" s="99"/>
      <c r="K295" s="43">
        <f>SUM(K294)+H295</f>
        <v>1690</v>
      </c>
      <c r="L295" s="58"/>
      <c r="M295" s="58"/>
      <c r="N295" s="58"/>
      <c r="O295" s="83"/>
      <c r="P295" s="241"/>
      <c r="Q295" s="241"/>
      <c r="R295" s="242"/>
      <c r="S295" s="243"/>
      <c r="T295" s="58"/>
      <c r="U295" s="58"/>
      <c r="V295" s="34"/>
      <c r="W295" s="34"/>
      <c r="X295" s="34"/>
      <c r="Y295" s="34"/>
      <c r="Z295" s="34"/>
    </row>
    <row r="296" spans="1:26" ht="15" customHeight="1" thickBot="1" x14ac:dyDescent="0.3">
      <c r="A296" s="84" t="s">
        <v>326</v>
      </c>
      <c r="B296" s="58" t="s">
        <v>323</v>
      </c>
      <c r="C296" s="123"/>
      <c r="D296" s="146"/>
      <c r="E296" s="177"/>
      <c r="F296" s="98"/>
      <c r="G296" s="99">
        <f>SUM(J294)+H295</f>
        <v>49264</v>
      </c>
      <c r="H296" s="100"/>
      <c r="I296" s="373">
        <v>15</v>
      </c>
      <c r="J296" s="99">
        <f>SUM(G296)+I296</f>
        <v>49279</v>
      </c>
      <c r="K296" s="43">
        <f>SUM(K295)+I296</f>
        <v>1705</v>
      </c>
      <c r="L296" s="58"/>
      <c r="M296" s="58"/>
      <c r="N296" s="58"/>
      <c r="O296" s="244" t="s">
        <v>325</v>
      </c>
      <c r="P296" s="241"/>
      <c r="Q296" s="245"/>
      <c r="R296" s="242"/>
      <c r="T296" s="58"/>
      <c r="U296" s="58"/>
      <c r="V296" s="34"/>
      <c r="W296" s="34"/>
      <c r="X296" s="34"/>
      <c r="Y296" s="34"/>
      <c r="Z296" s="34"/>
    </row>
    <row r="297" spans="1:26" ht="15" customHeight="1" thickBot="1" x14ac:dyDescent="0.3">
      <c r="A297" s="63" t="s">
        <v>378</v>
      </c>
      <c r="B297" s="64"/>
      <c r="C297" s="123"/>
      <c r="D297" s="146"/>
      <c r="E297" s="65"/>
      <c r="F297" s="66"/>
      <c r="G297" s="124"/>
      <c r="H297" s="125"/>
      <c r="I297" s="125"/>
      <c r="J297" s="124"/>
      <c r="K297" s="68"/>
      <c r="L297" s="71"/>
      <c r="M297" s="71"/>
      <c r="N297" s="71"/>
      <c r="O297" s="72"/>
      <c r="P297" s="246"/>
      <c r="Q297" s="246"/>
      <c r="R297" s="246"/>
      <c r="S297" s="247"/>
      <c r="T297" s="71"/>
      <c r="U297" s="71"/>
      <c r="V297" s="74"/>
      <c r="W297" s="74"/>
      <c r="X297" s="74"/>
      <c r="Y297" s="74"/>
      <c r="Z297" s="75"/>
    </row>
    <row r="298" spans="1:26" ht="15" customHeight="1" x14ac:dyDescent="0.25">
      <c r="A298" s="91"/>
      <c r="B298" s="51"/>
      <c r="C298" s="123"/>
      <c r="D298" s="146"/>
      <c r="E298" s="178"/>
      <c r="F298" s="94"/>
      <c r="G298" s="21"/>
      <c r="H298" s="377">
        <v>8</v>
      </c>
      <c r="I298" s="126"/>
      <c r="J298" s="21"/>
      <c r="K298" s="55">
        <f>SUM(K296)+H298</f>
        <v>1713</v>
      </c>
      <c r="L298" s="51"/>
      <c r="M298" s="51"/>
      <c r="N298" s="51"/>
      <c r="O298" s="96"/>
      <c r="P298" s="95"/>
      <c r="Q298" s="95"/>
      <c r="R298" s="95"/>
      <c r="S298" s="51"/>
      <c r="T298" s="51"/>
      <c r="U298" s="51"/>
      <c r="V298" s="22"/>
      <c r="W298" s="22"/>
      <c r="X298" s="22"/>
      <c r="Y298" s="22"/>
      <c r="Z298" s="22"/>
    </row>
    <row r="299" spans="1:26" ht="15" customHeight="1" x14ac:dyDescent="0.25">
      <c r="A299" s="133" t="s">
        <v>158</v>
      </c>
      <c r="B299" s="58" t="s">
        <v>324</v>
      </c>
      <c r="C299" s="123"/>
      <c r="D299" s="154"/>
      <c r="E299" s="177"/>
      <c r="F299" s="98"/>
      <c r="G299" s="142">
        <f>SUM(J296)+H298</f>
        <v>49287</v>
      </c>
      <c r="H299" s="135"/>
      <c r="I299" s="378">
        <v>50</v>
      </c>
      <c r="J299" s="142">
        <f>SUM(G299)+I299</f>
        <v>49337</v>
      </c>
      <c r="K299" s="106">
        <f>SUM(K298)+I299</f>
        <v>1763</v>
      </c>
      <c r="L299" s="107"/>
      <c r="M299" s="107"/>
      <c r="N299" s="248" t="s">
        <v>617</v>
      </c>
      <c r="O299" s="249" t="s">
        <v>616</v>
      </c>
      <c r="P299" s="138" t="s">
        <v>426</v>
      </c>
      <c r="Q299" s="60"/>
      <c r="R299" s="60"/>
      <c r="S299" s="58"/>
      <c r="T299" s="58"/>
      <c r="U299" s="58"/>
      <c r="V299" s="34"/>
      <c r="W299" s="34"/>
      <c r="X299" s="34"/>
      <c r="Y299" s="34"/>
      <c r="Z299" s="34"/>
    </row>
    <row r="300" spans="1:26" ht="45" customHeight="1" x14ac:dyDescent="0.25">
      <c r="A300" s="133"/>
      <c r="B300" s="58" t="s">
        <v>159</v>
      </c>
      <c r="C300" s="123"/>
      <c r="D300" s="155" t="s">
        <v>590</v>
      </c>
      <c r="E300" s="177"/>
      <c r="F300" s="98"/>
      <c r="G300" s="142"/>
      <c r="H300" s="135"/>
      <c r="I300" s="378"/>
      <c r="J300" s="142"/>
      <c r="K300" s="106"/>
      <c r="L300" s="112"/>
      <c r="M300" s="112"/>
      <c r="N300" s="113"/>
      <c r="O300" s="250"/>
      <c r="P300" s="143"/>
      <c r="Q300" s="60"/>
      <c r="R300" s="60" t="s">
        <v>434</v>
      </c>
      <c r="S300" s="58" t="s">
        <v>524</v>
      </c>
      <c r="T300" s="58"/>
      <c r="U300" s="58"/>
      <c r="V300" s="34"/>
      <c r="W300" s="34"/>
      <c r="X300" s="251"/>
      <c r="Y300" s="252"/>
      <c r="Z300" s="253"/>
    </row>
    <row r="301" spans="1:26" ht="45" customHeight="1" x14ac:dyDescent="0.25">
      <c r="A301" s="133"/>
      <c r="B301" s="58" t="s">
        <v>471</v>
      </c>
      <c r="C301" s="123"/>
      <c r="D301" s="156"/>
      <c r="E301" s="177"/>
      <c r="F301" s="98"/>
      <c r="G301" s="142"/>
      <c r="H301" s="135"/>
      <c r="I301" s="378"/>
      <c r="J301" s="142"/>
      <c r="K301" s="106"/>
      <c r="L301" s="112"/>
      <c r="M301" s="112"/>
      <c r="N301" s="113"/>
      <c r="O301" s="250"/>
      <c r="P301" s="143"/>
      <c r="Q301" s="60"/>
      <c r="R301" s="60"/>
      <c r="S301" s="58" t="s">
        <v>525</v>
      </c>
      <c r="T301" s="58"/>
      <c r="U301" s="58"/>
      <c r="V301" s="34"/>
      <c r="W301" s="34"/>
      <c r="X301" s="34"/>
      <c r="Y301" s="34"/>
      <c r="Z301" s="34"/>
    </row>
    <row r="302" spans="1:26" ht="45" customHeight="1" x14ac:dyDescent="0.25">
      <c r="A302" s="133"/>
      <c r="B302" s="58" t="s">
        <v>472</v>
      </c>
      <c r="C302" s="123"/>
      <c r="D302" s="156"/>
      <c r="E302" s="177"/>
      <c r="F302" s="98"/>
      <c r="G302" s="142"/>
      <c r="H302" s="135"/>
      <c r="I302" s="378"/>
      <c r="J302" s="142"/>
      <c r="K302" s="106"/>
      <c r="L302" s="112"/>
      <c r="M302" s="112"/>
      <c r="N302" s="113"/>
      <c r="O302" s="250"/>
      <c r="P302" s="143"/>
      <c r="Q302" s="60"/>
      <c r="R302" s="60"/>
      <c r="S302" s="58" t="s">
        <v>526</v>
      </c>
      <c r="T302" s="58"/>
      <c r="U302" s="58"/>
      <c r="V302" s="34"/>
      <c r="W302" s="34"/>
      <c r="X302" s="34"/>
      <c r="Y302" s="34"/>
      <c r="Z302" s="34"/>
    </row>
    <row r="303" spans="1:26" ht="15" customHeight="1" x14ac:dyDescent="0.25">
      <c r="A303" s="133"/>
      <c r="B303" s="58" t="s">
        <v>160</v>
      </c>
      <c r="C303" s="123"/>
      <c r="D303" s="156"/>
      <c r="E303" s="177"/>
      <c r="F303" s="98"/>
      <c r="G303" s="142"/>
      <c r="H303" s="135"/>
      <c r="I303" s="378"/>
      <c r="J303" s="142"/>
      <c r="K303" s="106"/>
      <c r="L303" s="112"/>
      <c r="M303" s="112"/>
      <c r="N303" s="113"/>
      <c r="O303" s="250"/>
      <c r="P303" s="143"/>
      <c r="Q303" s="60"/>
      <c r="R303" s="60"/>
      <c r="S303" s="58"/>
      <c r="T303" s="58"/>
      <c r="U303" s="58"/>
      <c r="V303" s="34"/>
      <c r="W303" s="34"/>
      <c r="X303" s="34"/>
      <c r="Y303" s="34"/>
      <c r="Z303" s="34"/>
    </row>
    <row r="304" spans="1:26" ht="69.95" customHeight="1" x14ac:dyDescent="0.25">
      <c r="A304" s="133"/>
      <c r="B304" s="58" t="s">
        <v>161</v>
      </c>
      <c r="C304" s="123"/>
      <c r="D304" s="156"/>
      <c r="E304" s="177"/>
      <c r="F304" s="98"/>
      <c r="G304" s="142"/>
      <c r="H304" s="135"/>
      <c r="I304" s="378"/>
      <c r="J304" s="142"/>
      <c r="K304" s="106"/>
      <c r="L304" s="112"/>
      <c r="M304" s="112"/>
      <c r="N304" s="113"/>
      <c r="O304" s="250"/>
      <c r="P304" s="143"/>
      <c r="Q304" s="60"/>
      <c r="R304" s="60"/>
      <c r="S304" s="58" t="s">
        <v>527</v>
      </c>
      <c r="T304" s="58"/>
      <c r="U304" s="58"/>
      <c r="V304" s="34"/>
      <c r="W304" s="34"/>
      <c r="X304" s="34"/>
      <c r="Y304" s="34"/>
      <c r="Z304" s="34"/>
    </row>
    <row r="305" spans="1:26" ht="60" customHeight="1" x14ac:dyDescent="0.25">
      <c r="A305" s="133"/>
      <c r="B305" s="58" t="s">
        <v>475</v>
      </c>
      <c r="C305" s="123"/>
      <c r="D305" s="156"/>
      <c r="E305" s="177"/>
      <c r="F305" s="98"/>
      <c r="G305" s="142"/>
      <c r="H305" s="135"/>
      <c r="I305" s="378"/>
      <c r="J305" s="142"/>
      <c r="K305" s="106"/>
      <c r="L305" s="112"/>
      <c r="M305" s="112"/>
      <c r="N305" s="113"/>
      <c r="O305" s="250"/>
      <c r="P305" s="143"/>
      <c r="Q305" s="60"/>
      <c r="R305" s="60"/>
      <c r="S305" s="58" t="s">
        <v>528</v>
      </c>
      <c r="T305" s="58"/>
      <c r="U305" s="58"/>
      <c r="V305" s="34"/>
      <c r="W305" s="34"/>
      <c r="X305" s="34"/>
      <c r="Y305" s="34"/>
      <c r="Z305" s="34"/>
    </row>
    <row r="306" spans="1:26" ht="69.95" customHeight="1" x14ac:dyDescent="0.25">
      <c r="A306" s="133"/>
      <c r="B306" s="58" t="s">
        <v>473</v>
      </c>
      <c r="C306" s="123"/>
      <c r="D306" s="156"/>
      <c r="E306" s="177"/>
      <c r="F306" s="98"/>
      <c r="G306" s="142"/>
      <c r="H306" s="135"/>
      <c r="I306" s="378"/>
      <c r="J306" s="142"/>
      <c r="K306" s="106"/>
      <c r="L306" s="112"/>
      <c r="M306" s="112"/>
      <c r="N306" s="113"/>
      <c r="O306" s="250"/>
      <c r="P306" s="143"/>
      <c r="Q306" s="60"/>
      <c r="R306" s="60"/>
      <c r="S306" s="34" t="s">
        <v>529</v>
      </c>
      <c r="T306" s="58"/>
      <c r="U306" s="58"/>
      <c r="V306" s="34"/>
      <c r="W306" s="34"/>
      <c r="X306" s="34"/>
      <c r="Y306" s="34"/>
      <c r="Z306" s="34"/>
    </row>
    <row r="307" spans="1:26" ht="75" customHeight="1" x14ac:dyDescent="0.25">
      <c r="A307" s="133"/>
      <c r="B307" s="58" t="s">
        <v>474</v>
      </c>
      <c r="C307" s="123"/>
      <c r="D307" s="156"/>
      <c r="E307" s="177"/>
      <c r="F307" s="98"/>
      <c r="G307" s="142"/>
      <c r="H307" s="135"/>
      <c r="I307" s="378"/>
      <c r="J307" s="142"/>
      <c r="K307" s="106"/>
      <c r="L307" s="112"/>
      <c r="M307" s="112"/>
      <c r="N307" s="113"/>
      <c r="O307" s="250"/>
      <c r="P307" s="143"/>
      <c r="Q307" s="60"/>
      <c r="R307" s="60"/>
      <c r="S307" s="58" t="s">
        <v>530</v>
      </c>
      <c r="T307" s="58"/>
      <c r="U307" s="58"/>
      <c r="V307" s="34"/>
      <c r="W307" s="34"/>
      <c r="X307" s="34"/>
      <c r="Y307" s="34"/>
      <c r="Z307" s="34"/>
    </row>
    <row r="308" spans="1:26" ht="80.099999999999994" customHeight="1" x14ac:dyDescent="0.25">
      <c r="A308" s="133"/>
      <c r="B308" s="58" t="s">
        <v>477</v>
      </c>
      <c r="C308" s="123"/>
      <c r="D308" s="156"/>
      <c r="E308" s="177"/>
      <c r="F308" s="98"/>
      <c r="G308" s="142"/>
      <c r="H308" s="135"/>
      <c r="I308" s="378"/>
      <c r="J308" s="142"/>
      <c r="K308" s="106"/>
      <c r="L308" s="112"/>
      <c r="M308" s="112"/>
      <c r="N308" s="113"/>
      <c r="O308" s="250"/>
      <c r="P308" s="143"/>
      <c r="Q308" s="60"/>
      <c r="R308" s="60"/>
      <c r="S308" s="209" t="s">
        <v>531</v>
      </c>
      <c r="T308" s="58"/>
      <c r="U308" s="58"/>
      <c r="V308" s="34"/>
      <c r="W308" s="34"/>
      <c r="X308" s="34"/>
      <c r="Y308" s="34"/>
      <c r="Z308" s="34"/>
    </row>
    <row r="309" spans="1:26" ht="65.099999999999994" customHeight="1" x14ac:dyDescent="0.25">
      <c r="A309" s="133"/>
      <c r="B309" s="58" t="s">
        <v>162</v>
      </c>
      <c r="C309" s="123"/>
      <c r="D309" s="156"/>
      <c r="E309" s="177"/>
      <c r="F309" s="98"/>
      <c r="G309" s="142"/>
      <c r="H309" s="135"/>
      <c r="I309" s="378"/>
      <c r="J309" s="142"/>
      <c r="K309" s="106"/>
      <c r="L309" s="112"/>
      <c r="M309" s="112"/>
      <c r="N309" s="113"/>
      <c r="O309" s="250"/>
      <c r="P309" s="143"/>
      <c r="Q309" s="60"/>
      <c r="R309" s="60"/>
      <c r="S309" s="58" t="s">
        <v>532</v>
      </c>
      <c r="T309" s="58"/>
      <c r="U309" s="58"/>
      <c r="V309" s="34"/>
      <c r="W309" s="34"/>
      <c r="X309" s="34"/>
      <c r="Y309" s="34"/>
      <c r="Z309" s="34"/>
    </row>
    <row r="310" spans="1:26" ht="45" customHeight="1" x14ac:dyDescent="0.25">
      <c r="A310" s="133"/>
      <c r="B310" s="58" t="s">
        <v>476</v>
      </c>
      <c r="C310" s="123"/>
      <c r="D310" s="156"/>
      <c r="E310" s="177"/>
      <c r="F310" s="98"/>
      <c r="G310" s="142"/>
      <c r="H310" s="135"/>
      <c r="I310" s="378"/>
      <c r="J310" s="142"/>
      <c r="K310" s="106"/>
      <c r="L310" s="112"/>
      <c r="M310" s="112"/>
      <c r="N310" s="113"/>
      <c r="O310" s="250"/>
      <c r="P310" s="143"/>
      <c r="Q310" s="60"/>
      <c r="R310" s="60"/>
      <c r="S310" s="254" t="s">
        <v>533</v>
      </c>
      <c r="T310" s="58"/>
      <c r="U310" s="58"/>
      <c r="V310" s="34"/>
      <c r="W310" s="34"/>
      <c r="X310" s="34"/>
      <c r="Y310" s="34"/>
      <c r="Z310" s="34"/>
    </row>
    <row r="311" spans="1:26" ht="15" customHeight="1" x14ac:dyDescent="0.25">
      <c r="A311" s="133"/>
      <c r="B311" s="58" t="s">
        <v>163</v>
      </c>
      <c r="C311" s="123"/>
      <c r="D311" s="156"/>
      <c r="E311" s="177"/>
      <c r="F311" s="98"/>
      <c r="G311" s="142"/>
      <c r="H311" s="135"/>
      <c r="I311" s="378"/>
      <c r="J311" s="142"/>
      <c r="K311" s="106"/>
      <c r="L311" s="112"/>
      <c r="M311" s="112"/>
      <c r="N311" s="113"/>
      <c r="O311" s="250"/>
      <c r="P311" s="143"/>
      <c r="Q311" s="60"/>
      <c r="R311" s="60"/>
      <c r="S311" s="58"/>
      <c r="T311" s="58"/>
      <c r="U311" s="58"/>
      <c r="V311" s="34"/>
      <c r="W311" s="34"/>
      <c r="X311" s="34"/>
      <c r="Y311" s="34"/>
      <c r="Z311" s="34"/>
    </row>
    <row r="312" spans="1:26" ht="15" customHeight="1" x14ac:dyDescent="0.25">
      <c r="A312" s="133"/>
      <c r="B312" s="58" t="s">
        <v>315</v>
      </c>
      <c r="C312" s="123"/>
      <c r="D312" s="156"/>
      <c r="E312" s="177"/>
      <c r="F312" s="98"/>
      <c r="G312" s="142"/>
      <c r="H312" s="135"/>
      <c r="I312" s="378"/>
      <c r="J312" s="142"/>
      <c r="K312" s="106"/>
      <c r="L312" s="112"/>
      <c r="M312" s="112"/>
      <c r="N312" s="113"/>
      <c r="O312" s="250"/>
      <c r="P312" s="143"/>
      <c r="Q312" s="60"/>
      <c r="R312" s="60"/>
      <c r="S312" s="58"/>
      <c r="T312" s="58"/>
      <c r="U312" s="58"/>
      <c r="V312" s="34"/>
      <c r="W312" s="34"/>
      <c r="X312" s="34"/>
      <c r="Y312" s="34"/>
      <c r="Z312" s="34"/>
    </row>
    <row r="313" spans="1:26" ht="45" customHeight="1" x14ac:dyDescent="0.25">
      <c r="A313" s="133"/>
      <c r="B313" s="58" t="s">
        <v>316</v>
      </c>
      <c r="C313" s="123"/>
      <c r="D313" s="156"/>
      <c r="E313" s="177"/>
      <c r="F313" s="98"/>
      <c r="G313" s="142"/>
      <c r="H313" s="135"/>
      <c r="I313" s="378"/>
      <c r="J313" s="142"/>
      <c r="K313" s="106"/>
      <c r="L313" s="128"/>
      <c r="M313" s="128"/>
      <c r="N313" s="159"/>
      <c r="O313" s="255"/>
      <c r="P313" s="141"/>
      <c r="Q313" s="60"/>
      <c r="R313" s="60"/>
      <c r="S313" s="209" t="s">
        <v>534</v>
      </c>
      <c r="T313" s="58"/>
      <c r="U313" s="58"/>
      <c r="V313" s="34"/>
      <c r="W313" s="34"/>
      <c r="X313" s="34"/>
      <c r="Y313" s="34"/>
      <c r="Z313" s="34"/>
    </row>
    <row r="314" spans="1:26" ht="15" customHeight="1" x14ac:dyDescent="0.25">
      <c r="A314" s="102"/>
      <c r="B314" s="58"/>
      <c r="C314" s="123"/>
      <c r="D314" s="156"/>
      <c r="E314" s="177"/>
      <c r="F314" s="98"/>
      <c r="G314" s="99"/>
      <c r="H314" s="373">
        <v>6</v>
      </c>
      <c r="I314" s="100"/>
      <c r="J314" s="99"/>
      <c r="K314" s="43">
        <f>SUM(K299)+H314</f>
        <v>1769</v>
      </c>
      <c r="L314" s="58"/>
      <c r="M314" s="58"/>
      <c r="N314" s="58"/>
      <c r="O314" s="83"/>
      <c r="P314" s="60"/>
      <c r="Q314" s="60"/>
      <c r="R314" s="60"/>
      <c r="S314" s="58"/>
      <c r="T314" s="58"/>
      <c r="U314" s="58"/>
      <c r="V314" s="34"/>
      <c r="W314" s="34"/>
      <c r="X314" s="34"/>
      <c r="Y314" s="34"/>
      <c r="Z314" s="34"/>
    </row>
    <row r="315" spans="1:26" ht="15" customHeight="1" x14ac:dyDescent="0.25">
      <c r="A315" s="133" t="s">
        <v>164</v>
      </c>
      <c r="B315" s="58" t="s">
        <v>165</v>
      </c>
      <c r="C315" s="123"/>
      <c r="D315" s="156"/>
      <c r="E315" s="177"/>
      <c r="F315" s="98"/>
      <c r="G315" s="142">
        <f>SUM(J299)+H314</f>
        <v>49343</v>
      </c>
      <c r="H315" s="135"/>
      <c r="I315" s="378">
        <v>20</v>
      </c>
      <c r="J315" s="142">
        <f>SUM(G315)+I315</f>
        <v>49363</v>
      </c>
      <c r="K315" s="106">
        <f>SUM(K314)+I315</f>
        <v>1789</v>
      </c>
      <c r="L315" s="107"/>
      <c r="M315" s="107"/>
      <c r="N315" s="108" t="s">
        <v>650</v>
      </c>
      <c r="O315" s="256"/>
      <c r="P315" s="60"/>
      <c r="Q315" s="101"/>
      <c r="R315" s="60" t="s">
        <v>434</v>
      </c>
      <c r="S315" s="58"/>
      <c r="T315" s="58"/>
      <c r="U315" s="58"/>
      <c r="V315" s="34"/>
      <c r="W315" s="34"/>
      <c r="X315" s="34"/>
      <c r="Y315" s="34"/>
      <c r="Z315" s="34"/>
    </row>
    <row r="316" spans="1:26" ht="30" customHeight="1" x14ac:dyDescent="0.25">
      <c r="A316" s="133"/>
      <c r="B316" s="58" t="s">
        <v>289</v>
      </c>
      <c r="C316" s="123"/>
      <c r="D316" s="156"/>
      <c r="E316" s="177"/>
      <c r="F316" s="98"/>
      <c r="G316" s="142"/>
      <c r="H316" s="135"/>
      <c r="I316" s="378"/>
      <c r="J316" s="142"/>
      <c r="K316" s="106"/>
      <c r="L316" s="128"/>
      <c r="M316" s="128"/>
      <c r="N316" s="159"/>
      <c r="O316" s="255"/>
      <c r="P316" s="60"/>
      <c r="Q316" s="101"/>
      <c r="R316" s="60"/>
      <c r="S316" s="58"/>
      <c r="T316" s="58"/>
      <c r="U316" s="58"/>
      <c r="V316" s="34"/>
      <c r="W316" s="34"/>
      <c r="X316" s="34"/>
      <c r="Y316" s="34"/>
      <c r="Z316" s="34"/>
    </row>
    <row r="317" spans="1:26" ht="15" customHeight="1" x14ac:dyDescent="0.25">
      <c r="A317" s="102"/>
      <c r="B317" s="58"/>
      <c r="C317" s="123"/>
      <c r="D317" s="156"/>
      <c r="E317" s="177"/>
      <c r="F317" s="98"/>
      <c r="G317" s="99"/>
      <c r="H317" s="373">
        <v>5</v>
      </c>
      <c r="I317" s="100"/>
      <c r="J317" s="99"/>
      <c r="K317" s="43">
        <f>SUM(K315)+H317</f>
        <v>1794</v>
      </c>
      <c r="L317" s="58"/>
      <c r="M317" s="58"/>
      <c r="N317" s="58"/>
      <c r="O317" s="83"/>
      <c r="P317" s="60"/>
      <c r="Q317" s="60"/>
      <c r="R317" s="60"/>
      <c r="S317" s="58"/>
      <c r="T317" s="58"/>
      <c r="U317" s="58"/>
      <c r="V317" s="34"/>
      <c r="W317" s="34"/>
      <c r="X317" s="34"/>
      <c r="Y317" s="34"/>
      <c r="Z317" s="34"/>
    </row>
    <row r="318" spans="1:26" ht="15" customHeight="1" x14ac:dyDescent="0.25">
      <c r="A318" s="133" t="s">
        <v>176</v>
      </c>
      <c r="B318" s="58" t="s">
        <v>420</v>
      </c>
      <c r="C318" s="123"/>
      <c r="D318" s="156"/>
      <c r="E318" s="257" t="s">
        <v>266</v>
      </c>
      <c r="F318" s="192"/>
      <c r="G318" s="142">
        <f>SUM(H317)+J315</f>
        <v>49368</v>
      </c>
      <c r="H318" s="135"/>
      <c r="I318" s="378">
        <v>75</v>
      </c>
      <c r="J318" s="142">
        <f>SUM(G318)+I318</f>
        <v>49443</v>
      </c>
      <c r="K318" s="106">
        <f>SUM(K317)+I318</f>
        <v>1869</v>
      </c>
      <c r="L318" s="107"/>
      <c r="M318" s="107"/>
      <c r="N318" s="107"/>
      <c r="O318" s="109" t="s">
        <v>412</v>
      </c>
      <c r="P318" s="60"/>
      <c r="Q318" s="101"/>
      <c r="R318" s="60"/>
      <c r="S318" s="108" t="s">
        <v>459</v>
      </c>
      <c r="T318" s="58"/>
      <c r="U318" s="58"/>
      <c r="V318" s="34"/>
      <c r="W318" s="34"/>
      <c r="X318" s="34"/>
      <c r="Y318" s="34"/>
      <c r="Z318" s="34"/>
    </row>
    <row r="319" spans="1:26" ht="15" customHeight="1" x14ac:dyDescent="0.25">
      <c r="A319" s="133"/>
      <c r="B319" s="58" t="s">
        <v>290</v>
      </c>
      <c r="C319" s="123"/>
      <c r="D319" s="156"/>
      <c r="E319" s="182"/>
      <c r="F319" s="192"/>
      <c r="G319" s="142"/>
      <c r="H319" s="135"/>
      <c r="I319" s="378"/>
      <c r="J319" s="142"/>
      <c r="K319" s="106"/>
      <c r="L319" s="112"/>
      <c r="M319" s="112"/>
      <c r="N319" s="112"/>
      <c r="O319" s="220"/>
      <c r="P319" s="241"/>
      <c r="Q319" s="245"/>
      <c r="R319" s="242"/>
      <c r="S319" s="113"/>
      <c r="T319" s="58"/>
      <c r="U319" s="58"/>
      <c r="V319" s="34"/>
      <c r="W319" s="34"/>
      <c r="X319" s="34"/>
      <c r="Y319" s="34"/>
      <c r="Z319" s="34"/>
    </row>
    <row r="320" spans="1:26" ht="15" customHeight="1" x14ac:dyDescent="0.25">
      <c r="A320" s="133"/>
      <c r="B320" s="58" t="s">
        <v>421</v>
      </c>
      <c r="C320" s="123"/>
      <c r="D320" s="156"/>
      <c r="E320" s="182"/>
      <c r="F320" s="192"/>
      <c r="G320" s="142"/>
      <c r="H320" s="135"/>
      <c r="I320" s="378"/>
      <c r="J320" s="142"/>
      <c r="K320" s="106"/>
      <c r="L320" s="112"/>
      <c r="M320" s="112"/>
      <c r="N320" s="112"/>
      <c r="O320" s="220"/>
      <c r="P320" s="241"/>
      <c r="Q320" s="245"/>
      <c r="R320" s="242"/>
      <c r="S320" s="113"/>
      <c r="T320" s="58"/>
      <c r="U320" s="58"/>
      <c r="V320" s="34"/>
      <c r="W320" s="34"/>
      <c r="X320" s="34"/>
      <c r="Y320" s="34"/>
      <c r="Z320" s="34"/>
    </row>
    <row r="321" spans="1:26" ht="15" customHeight="1" x14ac:dyDescent="0.25">
      <c r="A321" s="133"/>
      <c r="B321" s="58" t="s">
        <v>422</v>
      </c>
      <c r="C321" s="123"/>
      <c r="D321" s="189"/>
      <c r="E321" s="182"/>
      <c r="F321" s="192"/>
      <c r="G321" s="142"/>
      <c r="H321" s="135"/>
      <c r="I321" s="378"/>
      <c r="J321" s="142"/>
      <c r="K321" s="106"/>
      <c r="L321" s="112"/>
      <c r="M321" s="112"/>
      <c r="N321" s="112"/>
      <c r="O321" s="220"/>
      <c r="P321" s="241"/>
      <c r="Q321" s="245"/>
      <c r="R321" s="242"/>
      <c r="S321" s="113"/>
      <c r="T321" s="58"/>
      <c r="U321" s="58"/>
      <c r="V321" s="34"/>
      <c r="W321" s="34"/>
      <c r="X321" s="34"/>
      <c r="Y321" s="34"/>
      <c r="Z321" s="34"/>
    </row>
    <row r="322" spans="1:26" ht="15" customHeight="1" x14ac:dyDescent="0.25">
      <c r="A322" s="133"/>
      <c r="B322" s="58" t="s">
        <v>423</v>
      </c>
      <c r="C322" s="123"/>
      <c r="D322" s="132" t="s">
        <v>593</v>
      </c>
      <c r="E322" s="182"/>
      <c r="F322" s="192"/>
      <c r="G322" s="142"/>
      <c r="H322" s="135"/>
      <c r="I322" s="378"/>
      <c r="J322" s="142"/>
      <c r="K322" s="106"/>
      <c r="L322" s="112"/>
      <c r="M322" s="112"/>
      <c r="N322" s="112"/>
      <c r="O322" s="220"/>
      <c r="P322" s="241"/>
      <c r="Q322" s="245"/>
      <c r="R322" s="242"/>
      <c r="S322" s="113"/>
      <c r="T322" s="58"/>
      <c r="U322" s="58"/>
      <c r="V322" s="34"/>
      <c r="W322" s="34"/>
      <c r="X322" s="34"/>
      <c r="Y322" s="34"/>
      <c r="Z322" s="34"/>
    </row>
    <row r="323" spans="1:26" ht="15" customHeight="1" x14ac:dyDescent="0.25">
      <c r="A323" s="133"/>
      <c r="B323" s="58" t="s">
        <v>424</v>
      </c>
      <c r="C323" s="123"/>
      <c r="D323" s="134"/>
      <c r="E323" s="182"/>
      <c r="F323" s="192"/>
      <c r="G323" s="142"/>
      <c r="H323" s="135"/>
      <c r="I323" s="378"/>
      <c r="J323" s="142"/>
      <c r="K323" s="106"/>
      <c r="L323" s="112"/>
      <c r="M323" s="112"/>
      <c r="N323" s="112"/>
      <c r="O323" s="220"/>
      <c r="P323" s="241"/>
      <c r="Q323" s="245"/>
      <c r="R323" s="242"/>
      <c r="S323" s="113"/>
      <c r="T323" s="58"/>
      <c r="U323" s="58"/>
      <c r="V323" s="34"/>
      <c r="W323" s="34"/>
      <c r="X323" s="34"/>
      <c r="Y323" s="34"/>
      <c r="Z323" s="34"/>
    </row>
    <row r="324" spans="1:26" ht="15" customHeight="1" x14ac:dyDescent="0.25">
      <c r="A324" s="133"/>
      <c r="B324" s="58" t="s">
        <v>303</v>
      </c>
      <c r="C324" s="123"/>
      <c r="D324" s="134"/>
      <c r="E324" s="182"/>
      <c r="F324" s="192"/>
      <c r="G324" s="142"/>
      <c r="H324" s="135"/>
      <c r="I324" s="378"/>
      <c r="J324" s="142"/>
      <c r="K324" s="106"/>
      <c r="L324" s="112"/>
      <c r="M324" s="112"/>
      <c r="N324" s="112"/>
      <c r="O324" s="220"/>
      <c r="P324" s="241"/>
      <c r="Q324" s="245"/>
      <c r="R324" s="242"/>
      <c r="S324" s="113"/>
      <c r="T324" s="58"/>
      <c r="U324" s="58"/>
      <c r="V324" s="34"/>
      <c r="W324" s="34"/>
      <c r="X324" s="34"/>
      <c r="Y324" s="34"/>
      <c r="Z324" s="34"/>
    </row>
    <row r="325" spans="1:26" ht="15" customHeight="1" x14ac:dyDescent="0.25">
      <c r="A325" s="133"/>
      <c r="B325" s="58" t="s">
        <v>261</v>
      </c>
      <c r="C325" s="123"/>
      <c r="D325" s="185" t="s">
        <v>596</v>
      </c>
      <c r="E325" s="182"/>
      <c r="F325" s="192"/>
      <c r="G325" s="142"/>
      <c r="H325" s="135"/>
      <c r="I325" s="378"/>
      <c r="J325" s="142"/>
      <c r="K325" s="106"/>
      <c r="L325" s="112"/>
      <c r="M325" s="112"/>
      <c r="N325" s="112"/>
      <c r="O325" s="220"/>
      <c r="P325" s="241"/>
      <c r="Q325" s="245"/>
      <c r="R325" s="60" t="s">
        <v>434</v>
      </c>
      <c r="S325" s="113"/>
      <c r="T325" s="58"/>
      <c r="U325" s="58"/>
      <c r="V325" s="34"/>
      <c r="W325" s="34"/>
      <c r="X325" s="34"/>
      <c r="Y325" s="34"/>
      <c r="Z325" s="34"/>
    </row>
    <row r="326" spans="1:26" ht="15" customHeight="1" x14ac:dyDescent="0.25">
      <c r="A326" s="133"/>
      <c r="B326" s="58" t="s">
        <v>177</v>
      </c>
      <c r="C326" s="123"/>
      <c r="D326" s="185"/>
      <c r="E326" s="182"/>
      <c r="F326" s="192"/>
      <c r="G326" s="142"/>
      <c r="H326" s="135"/>
      <c r="I326" s="378"/>
      <c r="J326" s="142"/>
      <c r="K326" s="106"/>
      <c r="L326" s="112"/>
      <c r="M326" s="112"/>
      <c r="N326" s="112"/>
      <c r="O326" s="220"/>
      <c r="P326" s="241"/>
      <c r="Q326" s="245"/>
      <c r="R326" s="60" t="s">
        <v>434</v>
      </c>
      <c r="S326" s="113"/>
      <c r="T326" s="58"/>
      <c r="U326" s="58"/>
      <c r="V326" s="34"/>
      <c r="W326" s="34"/>
      <c r="X326" s="34"/>
      <c r="Y326" s="34"/>
      <c r="Z326" s="34"/>
    </row>
    <row r="327" spans="1:26" ht="15" customHeight="1" x14ac:dyDescent="0.25">
      <c r="A327" s="133"/>
      <c r="B327" s="58" t="s">
        <v>178</v>
      </c>
      <c r="C327" s="123"/>
      <c r="D327" s="186"/>
      <c r="E327" s="236"/>
      <c r="F327" s="192"/>
      <c r="G327" s="142"/>
      <c r="H327" s="135"/>
      <c r="I327" s="378"/>
      <c r="J327" s="142"/>
      <c r="K327" s="106"/>
      <c r="L327" s="128"/>
      <c r="M327" s="128"/>
      <c r="N327" s="128"/>
      <c r="O327" s="224"/>
      <c r="P327" s="241"/>
      <c r="Q327" s="245"/>
      <c r="R327" s="60" t="s">
        <v>434</v>
      </c>
      <c r="S327" s="159"/>
      <c r="T327" s="58"/>
      <c r="U327" s="58"/>
      <c r="V327" s="34"/>
      <c r="W327" s="34"/>
      <c r="X327" s="34"/>
      <c r="Y327" s="34"/>
      <c r="Z327" s="34"/>
    </row>
    <row r="328" spans="1:26" ht="15" customHeight="1" x14ac:dyDescent="0.25">
      <c r="A328" s="102"/>
      <c r="B328" s="58"/>
      <c r="C328" s="123"/>
      <c r="D328" s="132" t="s">
        <v>588</v>
      </c>
      <c r="E328" s="177"/>
      <c r="F328" s="98"/>
      <c r="G328" s="99"/>
      <c r="H328" s="373">
        <v>8</v>
      </c>
      <c r="I328" s="100"/>
      <c r="J328" s="99"/>
      <c r="K328" s="43">
        <f>SUM(K318)+H328</f>
        <v>1877</v>
      </c>
      <c r="L328" s="58"/>
      <c r="M328" s="58"/>
      <c r="N328" s="258"/>
      <c r="O328" s="231"/>
      <c r="P328" s="60"/>
      <c r="Q328" s="60"/>
      <c r="R328" s="60"/>
      <c r="S328" s="58"/>
      <c r="T328" s="58"/>
      <c r="U328" s="58"/>
      <c r="V328" s="34"/>
      <c r="W328" s="34"/>
      <c r="X328" s="34"/>
      <c r="Y328" s="34"/>
      <c r="Z328" s="34"/>
    </row>
    <row r="329" spans="1:26" ht="15" customHeight="1" x14ac:dyDescent="0.25">
      <c r="A329" s="133" t="s">
        <v>166</v>
      </c>
      <c r="B329" s="58" t="s">
        <v>167</v>
      </c>
      <c r="C329" s="123"/>
      <c r="D329" s="134"/>
      <c r="E329" s="257" t="s">
        <v>565</v>
      </c>
      <c r="F329" s="98"/>
      <c r="G329" s="142">
        <f>SUM(J318)+H328</f>
        <v>49451</v>
      </c>
      <c r="H329" s="135"/>
      <c r="I329" s="378">
        <v>20</v>
      </c>
      <c r="J329" s="142">
        <f>SUM(G329)+I329</f>
        <v>49471</v>
      </c>
      <c r="K329" s="106">
        <f>SUM(K328)+I329</f>
        <v>1897</v>
      </c>
      <c r="L329" s="107"/>
      <c r="M329" s="107"/>
      <c r="N329" s="58"/>
      <c r="O329" s="137"/>
      <c r="P329" s="60"/>
      <c r="Q329" s="101"/>
      <c r="R329" s="60" t="s">
        <v>434</v>
      </c>
      <c r="S329" s="58"/>
      <c r="T329" s="58"/>
      <c r="U329" s="58"/>
      <c r="V329" s="34"/>
      <c r="W329" s="34"/>
      <c r="X329" s="34"/>
      <c r="Y329" s="34"/>
      <c r="Z329" s="34"/>
    </row>
    <row r="330" spans="1:26" ht="15" customHeight="1" x14ac:dyDescent="0.25">
      <c r="A330" s="133"/>
      <c r="B330" s="58" t="s">
        <v>168</v>
      </c>
      <c r="C330" s="123"/>
      <c r="D330" s="134"/>
      <c r="E330" s="182"/>
      <c r="F330" s="98"/>
      <c r="G330" s="142"/>
      <c r="H330" s="135"/>
      <c r="I330" s="378"/>
      <c r="J330" s="142"/>
      <c r="K330" s="106"/>
      <c r="L330" s="112"/>
      <c r="M330" s="112"/>
      <c r="N330" s="58" t="s">
        <v>214</v>
      </c>
      <c r="O330" s="151"/>
      <c r="P330" s="60"/>
      <c r="Q330" s="101"/>
      <c r="R330" s="60"/>
      <c r="S330" s="58"/>
      <c r="T330" s="58"/>
      <c r="U330" s="58"/>
      <c r="V330" s="34"/>
      <c r="W330" s="34"/>
      <c r="X330" s="34"/>
      <c r="Y330" s="34"/>
      <c r="Z330" s="34"/>
    </row>
    <row r="331" spans="1:26" ht="15" customHeight="1" x14ac:dyDescent="0.25">
      <c r="A331" s="133"/>
      <c r="B331" s="58" t="s">
        <v>169</v>
      </c>
      <c r="C331" s="123"/>
      <c r="D331" s="134"/>
      <c r="E331" s="182"/>
      <c r="F331" s="259"/>
      <c r="G331" s="142"/>
      <c r="H331" s="135"/>
      <c r="I331" s="378"/>
      <c r="J331" s="142"/>
      <c r="K331" s="106"/>
      <c r="L331" s="112"/>
      <c r="M331" s="112"/>
      <c r="N331" s="58"/>
      <c r="O331" s="151"/>
      <c r="P331" s="101"/>
      <c r="Q331" s="60"/>
      <c r="R331" s="60" t="s">
        <v>434</v>
      </c>
      <c r="S331" s="58"/>
      <c r="T331" s="58"/>
      <c r="U331" s="58"/>
      <c r="V331" s="34"/>
      <c r="W331" s="34"/>
      <c r="X331" s="34"/>
      <c r="Y331" s="34"/>
      <c r="Z331" s="34"/>
    </row>
    <row r="332" spans="1:26" ht="15" customHeight="1" x14ac:dyDescent="0.25">
      <c r="A332" s="133"/>
      <c r="B332" s="34" t="s">
        <v>170</v>
      </c>
      <c r="C332" s="123"/>
      <c r="D332" s="134"/>
      <c r="E332" s="182"/>
      <c r="F332" s="259"/>
      <c r="G332" s="142"/>
      <c r="H332" s="135"/>
      <c r="I332" s="378"/>
      <c r="J332" s="142"/>
      <c r="K332" s="106"/>
      <c r="L332" s="128"/>
      <c r="M332" s="128"/>
      <c r="N332" s="58"/>
      <c r="O332" s="140"/>
      <c r="P332" s="60"/>
      <c r="Q332" s="101"/>
      <c r="R332" s="60"/>
      <c r="S332" s="58"/>
      <c r="T332" s="58"/>
      <c r="U332" s="58"/>
      <c r="V332" s="34"/>
      <c r="W332" s="34"/>
      <c r="X332" s="34"/>
      <c r="Y332" s="34"/>
      <c r="Z332" s="34"/>
    </row>
    <row r="333" spans="1:26" ht="15" customHeight="1" x14ac:dyDescent="0.25">
      <c r="A333" s="260"/>
      <c r="B333" s="58"/>
      <c r="C333" s="123"/>
      <c r="D333" s="134"/>
      <c r="E333" s="182"/>
      <c r="F333" s="259"/>
      <c r="G333" s="167"/>
      <c r="H333" s="380">
        <v>3</v>
      </c>
      <c r="I333" s="261"/>
      <c r="J333" s="167"/>
      <c r="K333" s="43">
        <f>SUM(K329)+H333</f>
        <v>1900</v>
      </c>
      <c r="L333" s="163" t="s">
        <v>641</v>
      </c>
      <c r="M333" s="164"/>
      <c r="N333" s="164"/>
      <c r="O333" s="165"/>
      <c r="P333" s="60"/>
      <c r="Q333" s="60"/>
      <c r="R333" s="60"/>
      <c r="S333" s="58"/>
      <c r="T333" s="58"/>
      <c r="U333" s="58"/>
      <c r="V333" s="34"/>
      <c r="W333" s="34"/>
      <c r="X333" s="34"/>
      <c r="Y333" s="34"/>
      <c r="Z333" s="34"/>
    </row>
    <row r="334" spans="1:26" ht="15" customHeight="1" x14ac:dyDescent="0.25">
      <c r="A334" s="103" t="s">
        <v>171</v>
      </c>
      <c r="B334" s="58" t="s">
        <v>172</v>
      </c>
      <c r="C334" s="123"/>
      <c r="D334" s="134"/>
      <c r="E334" s="182"/>
      <c r="F334" s="262"/>
      <c r="G334" s="104">
        <f>SUM(J329)+H333</f>
        <v>49474</v>
      </c>
      <c r="H334" s="105"/>
      <c r="I334" s="374">
        <v>15</v>
      </c>
      <c r="J334" s="104">
        <f>SUM(G334)+I334</f>
        <v>49489</v>
      </c>
      <c r="K334" s="136">
        <f>SUM(K333)+I334</f>
        <v>1915</v>
      </c>
      <c r="L334" s="107"/>
      <c r="M334" s="107"/>
      <c r="N334" s="58" t="s">
        <v>214</v>
      </c>
      <c r="O334" s="137"/>
      <c r="P334" s="101"/>
      <c r="Q334" s="60"/>
      <c r="R334" s="60" t="s">
        <v>434</v>
      </c>
      <c r="S334" s="58" t="s">
        <v>518</v>
      </c>
      <c r="T334" s="58"/>
      <c r="U334" s="58"/>
      <c r="V334" s="34"/>
      <c r="W334" s="34"/>
      <c r="X334" s="34"/>
      <c r="Y334" s="34"/>
      <c r="Z334" s="34"/>
    </row>
    <row r="335" spans="1:26" ht="15" customHeight="1" x14ac:dyDescent="0.25">
      <c r="A335" s="115"/>
      <c r="B335" s="58" t="s">
        <v>430</v>
      </c>
      <c r="C335" s="123"/>
      <c r="D335" s="134"/>
      <c r="E335" s="182"/>
      <c r="F335" s="263"/>
      <c r="G335" s="117"/>
      <c r="H335" s="118"/>
      <c r="I335" s="376"/>
      <c r="J335" s="117"/>
      <c r="K335" s="139"/>
      <c r="L335" s="128"/>
      <c r="M335" s="128"/>
      <c r="N335" s="58"/>
      <c r="O335" s="140"/>
      <c r="P335" s="101"/>
      <c r="Q335" s="60"/>
      <c r="R335" s="60"/>
      <c r="S335" s="58"/>
      <c r="T335" s="58"/>
      <c r="U335" s="58"/>
      <c r="V335" s="34"/>
      <c r="W335" s="34"/>
      <c r="X335" s="34"/>
      <c r="Y335" s="34"/>
      <c r="Z335" s="34"/>
    </row>
    <row r="336" spans="1:26" ht="15" customHeight="1" x14ac:dyDescent="0.25">
      <c r="A336" s="102"/>
      <c r="B336" s="58"/>
      <c r="C336" s="123"/>
      <c r="D336" s="134"/>
      <c r="E336" s="182"/>
      <c r="F336" s="98"/>
      <c r="G336" s="99"/>
      <c r="H336" s="373">
        <v>2</v>
      </c>
      <c r="I336" s="100"/>
      <c r="J336" s="99"/>
      <c r="K336" s="43">
        <f>SUM(K334)+H336</f>
        <v>1917</v>
      </c>
      <c r="L336" s="58"/>
      <c r="M336" s="58"/>
      <c r="N336" s="58"/>
      <c r="O336" s="83"/>
      <c r="P336" s="60"/>
      <c r="Q336" s="60"/>
      <c r="R336" s="60"/>
      <c r="S336" s="58"/>
      <c r="T336" s="58"/>
      <c r="U336" s="58"/>
      <c r="V336" s="34"/>
      <c r="W336" s="34"/>
      <c r="X336" s="34"/>
      <c r="Y336" s="34"/>
      <c r="Z336" s="34"/>
    </row>
    <row r="337" spans="1:26" ht="15" customHeight="1" x14ac:dyDescent="0.25">
      <c r="A337" s="133" t="s">
        <v>333</v>
      </c>
      <c r="B337" s="58" t="s">
        <v>173</v>
      </c>
      <c r="C337" s="123"/>
      <c r="D337" s="134"/>
      <c r="E337" s="182"/>
      <c r="F337" s="98"/>
      <c r="G337" s="142">
        <f>SUM(J334)+H336</f>
        <v>49491</v>
      </c>
      <c r="H337" s="135"/>
      <c r="I337" s="378">
        <v>35</v>
      </c>
      <c r="J337" s="142">
        <f>SUM(G337)+I337</f>
        <v>49526</v>
      </c>
      <c r="K337" s="106">
        <f>SUM(K336)+I337</f>
        <v>1952</v>
      </c>
      <c r="L337" s="107"/>
      <c r="M337" s="107"/>
      <c r="N337" s="58" t="s">
        <v>214</v>
      </c>
      <c r="O337" s="137"/>
      <c r="P337" s="101"/>
      <c r="Q337" s="60"/>
      <c r="R337" s="60" t="s">
        <v>434</v>
      </c>
      <c r="S337" s="58"/>
      <c r="T337" s="58"/>
      <c r="U337" s="58"/>
      <c r="V337" s="34"/>
      <c r="W337" s="34"/>
      <c r="X337" s="34"/>
      <c r="Y337" s="34"/>
      <c r="Z337" s="34"/>
    </row>
    <row r="338" spans="1:26" ht="15" customHeight="1" x14ac:dyDescent="0.25">
      <c r="A338" s="133"/>
      <c r="B338" s="58" t="s">
        <v>192</v>
      </c>
      <c r="C338" s="123"/>
      <c r="D338" s="134"/>
      <c r="E338" s="182"/>
      <c r="F338" s="98"/>
      <c r="G338" s="142"/>
      <c r="H338" s="135"/>
      <c r="I338" s="378"/>
      <c r="J338" s="142"/>
      <c r="K338" s="106"/>
      <c r="L338" s="112"/>
      <c r="M338" s="112"/>
      <c r="N338" s="58"/>
      <c r="O338" s="151"/>
      <c r="P338" s="60"/>
      <c r="Q338" s="101"/>
      <c r="R338" s="60"/>
      <c r="S338" s="58"/>
      <c r="T338" s="58"/>
      <c r="U338" s="58"/>
      <c r="V338" s="34"/>
      <c r="W338" s="34"/>
      <c r="X338" s="34"/>
      <c r="Y338" s="34"/>
      <c r="Z338" s="34"/>
    </row>
    <row r="339" spans="1:26" ht="15" customHeight="1" x14ac:dyDescent="0.25">
      <c r="A339" s="133"/>
      <c r="B339" s="58" t="s">
        <v>174</v>
      </c>
      <c r="C339" s="123"/>
      <c r="D339" s="134"/>
      <c r="E339" s="236"/>
      <c r="F339" s="98"/>
      <c r="G339" s="142"/>
      <c r="H339" s="135"/>
      <c r="I339" s="378"/>
      <c r="J339" s="142"/>
      <c r="K339" s="106"/>
      <c r="L339" s="128"/>
      <c r="M339" s="128"/>
      <c r="N339" s="58"/>
      <c r="O339" s="140"/>
      <c r="P339" s="60"/>
      <c r="Q339" s="101"/>
      <c r="R339" s="60" t="s">
        <v>434</v>
      </c>
      <c r="S339" s="58"/>
      <c r="T339" s="58"/>
      <c r="U339" s="58"/>
      <c r="V339" s="34"/>
      <c r="W339" s="34"/>
      <c r="X339" s="34"/>
      <c r="Y339" s="34"/>
      <c r="Z339" s="34"/>
    </row>
    <row r="340" spans="1:26" ht="15" customHeight="1" x14ac:dyDescent="0.25">
      <c r="A340" s="102"/>
      <c r="B340" s="58"/>
      <c r="C340" s="123"/>
      <c r="D340" s="134"/>
      <c r="E340" s="177"/>
      <c r="F340" s="199"/>
      <c r="G340" s="33"/>
      <c r="H340" s="373">
        <v>3</v>
      </c>
      <c r="I340" s="100"/>
      <c r="J340" s="33"/>
      <c r="K340" s="43">
        <f>SUM(K337)+H340</f>
        <v>1955</v>
      </c>
      <c r="L340" s="58"/>
      <c r="M340" s="58"/>
      <c r="N340" s="58"/>
      <c r="O340" s="83"/>
      <c r="P340" s="60"/>
      <c r="Q340" s="60"/>
      <c r="R340" s="60"/>
      <c r="S340" s="58"/>
      <c r="T340" s="58"/>
      <c r="U340" s="58"/>
      <c r="V340" s="34"/>
      <c r="W340" s="34"/>
      <c r="X340" s="34"/>
      <c r="Y340" s="34"/>
      <c r="Z340" s="34"/>
    </row>
    <row r="341" spans="1:26" ht="15" customHeight="1" x14ac:dyDescent="0.25">
      <c r="A341" s="84" t="s">
        <v>175</v>
      </c>
      <c r="B341" s="58" t="s">
        <v>175</v>
      </c>
      <c r="C341" s="123"/>
      <c r="D341" s="134"/>
      <c r="E341" s="264"/>
      <c r="F341" s="199"/>
      <c r="G341" s="99">
        <f>SUM(J337)+H340</f>
        <v>49529</v>
      </c>
      <c r="H341" s="100"/>
      <c r="I341" s="373">
        <v>7</v>
      </c>
      <c r="J341" s="99">
        <f>SUM(G341)+I341</f>
        <v>49536</v>
      </c>
      <c r="K341" s="43">
        <f>SUM(K340)+I341</f>
        <v>1962</v>
      </c>
      <c r="L341" s="58"/>
      <c r="M341" s="58"/>
      <c r="N341" s="58"/>
      <c r="O341" s="83"/>
      <c r="P341" s="60"/>
      <c r="Q341" s="101"/>
      <c r="R341" s="60" t="s">
        <v>434</v>
      </c>
      <c r="S341" s="58"/>
      <c r="T341" s="58"/>
      <c r="U341" s="58"/>
      <c r="V341" s="34"/>
      <c r="W341" s="34"/>
      <c r="X341" s="34"/>
      <c r="Y341" s="34"/>
      <c r="Z341" s="34"/>
    </row>
    <row r="342" spans="1:26" ht="15" customHeight="1" x14ac:dyDescent="0.25">
      <c r="A342" s="102"/>
      <c r="B342" s="58"/>
      <c r="C342" s="123"/>
      <c r="D342" s="134"/>
      <c r="E342" s="177"/>
      <c r="F342" s="199"/>
      <c r="G342" s="33"/>
      <c r="H342" s="373">
        <v>2</v>
      </c>
      <c r="I342" s="100"/>
      <c r="J342" s="33"/>
      <c r="K342" s="43">
        <f>SUM(K341)+H342</f>
        <v>1964</v>
      </c>
      <c r="L342" s="58"/>
      <c r="M342" s="58"/>
      <c r="N342" s="58"/>
      <c r="O342" s="83"/>
      <c r="P342" s="60"/>
      <c r="Q342" s="60"/>
      <c r="R342" s="60"/>
      <c r="S342" s="58"/>
      <c r="T342" s="58"/>
      <c r="U342" s="58"/>
      <c r="V342" s="34"/>
      <c r="W342" s="34"/>
      <c r="X342" s="34"/>
      <c r="Y342" s="34"/>
      <c r="Z342" s="34"/>
    </row>
    <row r="343" spans="1:26" ht="15" customHeight="1" x14ac:dyDescent="0.25">
      <c r="A343" s="84" t="s">
        <v>176</v>
      </c>
      <c r="B343" s="58" t="s">
        <v>431</v>
      </c>
      <c r="C343" s="123"/>
      <c r="D343" s="134"/>
      <c r="E343" s="265"/>
      <c r="F343" s="199"/>
      <c r="G343" s="99">
        <f>SUM(J341)+H342</f>
        <v>49538</v>
      </c>
      <c r="H343" s="100"/>
      <c r="I343" s="373">
        <v>7</v>
      </c>
      <c r="J343" s="99">
        <f>SUM(G343)+I343</f>
        <v>49545</v>
      </c>
      <c r="K343" s="43">
        <f>SUM(K342)+I343</f>
        <v>1971</v>
      </c>
      <c r="L343" s="58"/>
      <c r="M343" s="58"/>
      <c r="N343" s="58"/>
      <c r="O343" s="83"/>
      <c r="P343" s="60"/>
      <c r="Q343" s="60"/>
      <c r="R343" s="60"/>
      <c r="S343" s="58"/>
      <c r="T343" s="58"/>
      <c r="U343" s="58"/>
      <c r="V343" s="34"/>
      <c r="W343" s="34"/>
      <c r="X343" s="34"/>
      <c r="Y343" s="34"/>
      <c r="Z343" s="34"/>
    </row>
    <row r="344" spans="1:26" ht="15" customHeight="1" x14ac:dyDescent="0.25">
      <c r="A344" s="260"/>
      <c r="B344" s="58"/>
      <c r="C344" s="123"/>
      <c r="D344" s="134"/>
      <c r="E344" s="265"/>
      <c r="F344" s="199"/>
      <c r="G344" s="266"/>
      <c r="H344" s="380">
        <v>1</v>
      </c>
      <c r="I344" s="261"/>
      <c r="J344" s="266"/>
      <c r="K344" s="43">
        <f>SUM(K343)+H344</f>
        <v>1972</v>
      </c>
      <c r="L344" s="58"/>
      <c r="M344" s="58"/>
      <c r="N344" s="58"/>
      <c r="O344" s="83"/>
      <c r="P344" s="60"/>
      <c r="Q344" s="60"/>
      <c r="R344" s="60"/>
      <c r="S344" s="58"/>
      <c r="T344" s="58"/>
      <c r="U344" s="58"/>
      <c r="V344" s="34"/>
      <c r="W344" s="34"/>
      <c r="X344" s="34"/>
      <c r="Y344" s="34"/>
      <c r="Z344" s="34"/>
    </row>
    <row r="345" spans="1:26" ht="15" customHeight="1" x14ac:dyDescent="0.25">
      <c r="A345" s="103" t="s">
        <v>311</v>
      </c>
      <c r="B345" s="58" t="s">
        <v>409</v>
      </c>
      <c r="C345" s="123"/>
      <c r="D345" s="134"/>
      <c r="E345" s="257" t="s">
        <v>564</v>
      </c>
      <c r="F345" s="192"/>
      <c r="G345" s="104">
        <f>SUM(J343)+H344</f>
        <v>49546</v>
      </c>
      <c r="H345" s="105"/>
      <c r="I345" s="374">
        <v>7</v>
      </c>
      <c r="J345" s="104">
        <f>SUM(G345)+I345</f>
        <v>49553</v>
      </c>
      <c r="K345" s="136">
        <f>SUM(I345)+K344</f>
        <v>1979</v>
      </c>
      <c r="L345" s="107"/>
      <c r="M345" s="107"/>
      <c r="N345" s="58"/>
      <c r="O345" s="137"/>
      <c r="P345" s="60"/>
      <c r="Q345" s="101"/>
      <c r="R345" s="60" t="s">
        <v>434</v>
      </c>
      <c r="S345" s="58"/>
      <c r="T345" s="58"/>
      <c r="U345" s="58"/>
      <c r="V345" s="34"/>
      <c r="W345" s="34"/>
      <c r="X345" s="34"/>
      <c r="Y345" s="34"/>
      <c r="Z345" s="34"/>
    </row>
    <row r="346" spans="1:26" ht="15" customHeight="1" x14ac:dyDescent="0.25">
      <c r="A346" s="115"/>
      <c r="B346" s="58" t="s">
        <v>410</v>
      </c>
      <c r="C346" s="123"/>
      <c r="D346" s="134"/>
      <c r="E346" s="236"/>
      <c r="F346" s="192"/>
      <c r="G346" s="117"/>
      <c r="H346" s="118"/>
      <c r="I346" s="376"/>
      <c r="J346" s="117"/>
      <c r="K346" s="139"/>
      <c r="L346" s="128"/>
      <c r="M346" s="128"/>
      <c r="N346" s="58"/>
      <c r="O346" s="140"/>
      <c r="P346" s="60"/>
      <c r="Q346" s="101"/>
      <c r="R346" s="60"/>
      <c r="S346" s="58"/>
      <c r="T346" s="58"/>
      <c r="U346" s="58"/>
      <c r="V346" s="34"/>
      <c r="W346" s="34"/>
      <c r="X346" s="34"/>
      <c r="Y346" s="34"/>
      <c r="Z346" s="34"/>
    </row>
    <row r="347" spans="1:26" ht="15" customHeight="1" x14ac:dyDescent="0.25">
      <c r="A347" s="102"/>
      <c r="B347" s="58"/>
      <c r="C347" s="127"/>
      <c r="D347" s="134"/>
      <c r="E347" s="90"/>
      <c r="F347" s="199"/>
      <c r="G347" s="33"/>
      <c r="H347" s="379">
        <v>1</v>
      </c>
      <c r="I347" s="33"/>
      <c r="J347" s="33"/>
      <c r="K347" s="43">
        <f>SUM(K345)+H347</f>
        <v>1980</v>
      </c>
      <c r="L347" s="58"/>
      <c r="M347" s="58"/>
      <c r="N347" s="58"/>
      <c r="O347" s="83"/>
      <c r="P347" s="60"/>
      <c r="Q347" s="60"/>
      <c r="R347" s="60"/>
      <c r="S347" s="58"/>
      <c r="T347" s="58"/>
      <c r="U347" s="58"/>
      <c r="V347" s="34"/>
      <c r="W347" s="34"/>
      <c r="X347" s="34"/>
      <c r="Y347" s="34"/>
      <c r="Z347" s="34"/>
    </row>
    <row r="348" spans="1:26" ht="15" customHeight="1" x14ac:dyDescent="0.25">
      <c r="A348" s="133" t="s">
        <v>333</v>
      </c>
      <c r="B348" s="58" t="s">
        <v>213</v>
      </c>
      <c r="C348" s="116" t="s">
        <v>268</v>
      </c>
      <c r="D348" s="134"/>
      <c r="E348" s="257" t="s">
        <v>565</v>
      </c>
      <c r="F348" s="98"/>
      <c r="G348" s="142">
        <f>SUM(J345)+H347</f>
        <v>49554</v>
      </c>
      <c r="H348" s="135"/>
      <c r="I348" s="378">
        <v>40</v>
      </c>
      <c r="J348" s="142">
        <f>SUM(G348)+I348</f>
        <v>49594</v>
      </c>
      <c r="K348" s="106">
        <f>SUM(K347)+I348</f>
        <v>2020</v>
      </c>
      <c r="L348" s="107"/>
      <c r="M348" s="107"/>
      <c r="N348" s="58" t="s">
        <v>214</v>
      </c>
      <c r="O348" s="109" t="s">
        <v>614</v>
      </c>
      <c r="P348" s="60"/>
      <c r="Q348" s="101"/>
      <c r="R348" s="60"/>
      <c r="S348" s="58"/>
      <c r="T348" s="58" t="s">
        <v>207</v>
      </c>
      <c r="U348" s="58" t="s">
        <v>206</v>
      </c>
      <c r="V348" s="34"/>
      <c r="W348" s="34"/>
      <c r="X348" s="34"/>
      <c r="Y348" s="34"/>
      <c r="Z348" s="34"/>
    </row>
    <row r="349" spans="1:26" ht="15" customHeight="1" x14ac:dyDescent="0.25">
      <c r="A349" s="133"/>
      <c r="B349" s="58" t="s">
        <v>179</v>
      </c>
      <c r="C349" s="123"/>
      <c r="D349" s="144"/>
      <c r="E349" s="182"/>
      <c r="F349" s="98"/>
      <c r="G349" s="142"/>
      <c r="H349" s="135"/>
      <c r="I349" s="378"/>
      <c r="J349" s="142"/>
      <c r="K349" s="106"/>
      <c r="L349" s="112"/>
      <c r="M349" s="112"/>
      <c r="N349" s="58"/>
      <c r="O349" s="220"/>
      <c r="P349" s="60"/>
      <c r="Q349" s="101"/>
      <c r="R349" s="60" t="s">
        <v>434</v>
      </c>
      <c r="S349" s="58"/>
      <c r="T349" s="58"/>
      <c r="U349" s="58"/>
      <c r="V349" s="34"/>
      <c r="W349" s="34"/>
      <c r="X349" s="34"/>
      <c r="Y349" s="34"/>
      <c r="Z349" s="34"/>
    </row>
    <row r="350" spans="1:26" ht="15" customHeight="1" x14ac:dyDescent="0.25">
      <c r="A350" s="133"/>
      <c r="B350" s="58" t="s">
        <v>334</v>
      </c>
      <c r="C350" s="123"/>
      <c r="D350" s="145" t="s">
        <v>589</v>
      </c>
      <c r="E350" s="236"/>
      <c r="F350" s="98"/>
      <c r="G350" s="142"/>
      <c r="H350" s="135"/>
      <c r="I350" s="378"/>
      <c r="J350" s="142"/>
      <c r="K350" s="106"/>
      <c r="L350" s="128"/>
      <c r="M350" s="128"/>
      <c r="N350" s="58"/>
      <c r="O350" s="224"/>
      <c r="P350" s="60"/>
      <c r="Q350" s="101"/>
      <c r="R350" s="60"/>
      <c r="S350" s="58"/>
      <c r="T350" s="58"/>
      <c r="U350" s="58"/>
      <c r="V350" s="34"/>
      <c r="W350" s="34"/>
      <c r="X350" s="34"/>
      <c r="Y350" s="34"/>
      <c r="Z350" s="34"/>
    </row>
    <row r="351" spans="1:26" ht="15" customHeight="1" x14ac:dyDescent="0.25">
      <c r="A351" s="102"/>
      <c r="B351" s="58"/>
      <c r="C351" s="123"/>
      <c r="D351" s="146"/>
      <c r="E351" s="90"/>
      <c r="F351" s="98"/>
      <c r="G351" s="33"/>
      <c r="H351" s="373">
        <v>8</v>
      </c>
      <c r="I351" s="100"/>
      <c r="J351" s="33"/>
      <c r="K351" s="43">
        <f>SUM(K348)+H351</f>
        <v>2028</v>
      </c>
      <c r="L351" s="58"/>
      <c r="M351" s="58"/>
      <c r="N351" s="58"/>
      <c r="O351" s="83"/>
      <c r="P351" s="60"/>
      <c r="Q351" s="60"/>
      <c r="R351" s="60"/>
      <c r="S351" s="58"/>
      <c r="T351" s="58"/>
      <c r="U351" s="58"/>
      <c r="V351" s="34"/>
      <c r="W351" s="34"/>
      <c r="X351" s="34"/>
      <c r="Y351" s="34"/>
      <c r="Z351" s="34"/>
    </row>
    <row r="352" spans="1:26" ht="24.95" customHeight="1" thickBot="1" x14ac:dyDescent="0.3">
      <c r="A352" s="84" t="s">
        <v>180</v>
      </c>
      <c r="B352" s="58" t="s">
        <v>202</v>
      </c>
      <c r="C352" s="123"/>
      <c r="D352" s="146"/>
      <c r="E352" s="267" t="s">
        <v>563</v>
      </c>
      <c r="F352" s="98"/>
      <c r="G352" s="99">
        <f>SUM(J348)+H351</f>
        <v>49602</v>
      </c>
      <c r="H352" s="100"/>
      <c r="I352" s="373">
        <v>15</v>
      </c>
      <c r="J352" s="99">
        <f>SUM(G352)+I352</f>
        <v>49617</v>
      </c>
      <c r="K352" s="43">
        <f>SUM(K351)+I352</f>
        <v>2043</v>
      </c>
      <c r="L352" s="58"/>
      <c r="M352" s="58"/>
      <c r="N352" s="58" t="s">
        <v>214</v>
      </c>
      <c r="O352" s="83"/>
      <c r="P352" s="101"/>
      <c r="Q352" s="60"/>
      <c r="R352" s="60" t="s">
        <v>434</v>
      </c>
      <c r="S352" s="58" t="s">
        <v>557</v>
      </c>
      <c r="T352" s="58"/>
      <c r="U352" s="58"/>
      <c r="V352" s="34"/>
      <c r="W352" s="34"/>
      <c r="X352" s="34"/>
      <c r="Y352" s="34"/>
      <c r="Z352" s="34"/>
    </row>
    <row r="353" spans="1:26" ht="15" customHeight="1" thickBot="1" x14ac:dyDescent="0.3">
      <c r="A353" s="63" t="s">
        <v>370</v>
      </c>
      <c r="B353" s="64"/>
      <c r="C353" s="123"/>
      <c r="D353" s="146"/>
      <c r="E353" s="66"/>
      <c r="F353" s="66"/>
      <c r="G353" s="124"/>
      <c r="H353" s="125"/>
      <c r="I353" s="125"/>
      <c r="J353" s="124"/>
      <c r="K353" s="68"/>
      <c r="L353" s="71"/>
      <c r="M353" s="71"/>
      <c r="N353" s="71"/>
      <c r="O353" s="72"/>
      <c r="P353" s="73"/>
      <c r="Q353" s="73"/>
      <c r="R353" s="73"/>
      <c r="S353" s="71"/>
      <c r="T353" s="71"/>
      <c r="U353" s="71"/>
      <c r="V353" s="74"/>
      <c r="W353" s="74"/>
      <c r="X353" s="74"/>
      <c r="Y353" s="74"/>
      <c r="Z353" s="75"/>
    </row>
    <row r="354" spans="1:26" ht="15" customHeight="1" x14ac:dyDescent="0.25">
      <c r="A354" s="91"/>
      <c r="B354" s="51"/>
      <c r="C354" s="123"/>
      <c r="D354" s="146"/>
      <c r="E354" s="179" t="s">
        <v>264</v>
      </c>
      <c r="F354" s="94"/>
      <c r="G354" s="21"/>
      <c r="H354" s="377">
        <v>2</v>
      </c>
      <c r="I354" s="126"/>
      <c r="J354" s="21"/>
      <c r="K354" s="55">
        <f>SUM(K352)+H354</f>
        <v>2045</v>
      </c>
      <c r="L354" s="206" t="s">
        <v>623</v>
      </c>
      <c r="M354" s="207"/>
      <c r="N354" s="207"/>
      <c r="O354" s="208"/>
      <c r="P354" s="95"/>
      <c r="Q354" s="95"/>
      <c r="R354" s="95"/>
      <c r="S354" s="51"/>
      <c r="T354" s="51"/>
      <c r="U354" s="51"/>
      <c r="V354" s="22"/>
      <c r="W354" s="22"/>
      <c r="X354" s="22"/>
      <c r="Y354" s="22"/>
      <c r="Z354" s="22"/>
    </row>
    <row r="355" spans="1:26" ht="39.950000000000003" customHeight="1" x14ac:dyDescent="0.25">
      <c r="A355" s="84" t="s">
        <v>181</v>
      </c>
      <c r="B355" s="58" t="s">
        <v>182</v>
      </c>
      <c r="C355" s="127"/>
      <c r="D355" s="238" t="s">
        <v>590</v>
      </c>
      <c r="E355" s="236"/>
      <c r="F355" s="98"/>
      <c r="G355" s="99">
        <f>SUM(J352)+H354</f>
        <v>49619</v>
      </c>
      <c r="H355" s="100"/>
      <c r="I355" s="373">
        <v>90</v>
      </c>
      <c r="J355" s="99">
        <f>SUM(G355)+I355</f>
        <v>49709</v>
      </c>
      <c r="K355" s="43">
        <f>SUM(K354)+I355</f>
        <v>2135</v>
      </c>
      <c r="L355" s="58"/>
      <c r="M355" s="58"/>
      <c r="N355" s="58" t="s">
        <v>606</v>
      </c>
      <c r="O355" s="83"/>
      <c r="P355" s="60"/>
      <c r="Q355" s="101"/>
      <c r="R355" s="60" t="s">
        <v>434</v>
      </c>
      <c r="S355" s="58"/>
      <c r="T355" s="58"/>
      <c r="U355" s="58"/>
      <c r="V355" s="34"/>
      <c r="W355" s="34"/>
      <c r="X355" s="34"/>
      <c r="Y355" s="34"/>
      <c r="Z355" s="34"/>
    </row>
    <row r="356" spans="1:26" ht="15" customHeight="1" x14ac:dyDescent="0.25">
      <c r="A356" s="102"/>
      <c r="B356" s="58"/>
      <c r="C356" s="97"/>
      <c r="D356" s="240"/>
      <c r="E356" s="97"/>
      <c r="F356" s="98"/>
      <c r="G356" s="33"/>
      <c r="H356" s="373">
        <v>6</v>
      </c>
      <c r="I356" s="100"/>
      <c r="J356" s="33"/>
      <c r="K356" s="43">
        <f>SUM(K355)+H356</f>
        <v>2141</v>
      </c>
      <c r="L356" s="163" t="s">
        <v>624</v>
      </c>
      <c r="M356" s="164"/>
      <c r="N356" s="164"/>
      <c r="O356" s="165"/>
      <c r="P356" s="60"/>
      <c r="Q356" s="60"/>
      <c r="R356" s="60"/>
      <c r="S356" s="58"/>
      <c r="T356" s="58"/>
      <c r="U356" s="58"/>
      <c r="V356" s="34"/>
      <c r="W356" s="34"/>
      <c r="X356" s="34"/>
      <c r="Y356" s="34"/>
      <c r="Z356" s="34"/>
    </row>
    <row r="357" spans="1:26" ht="75" customHeight="1" thickBot="1" x14ac:dyDescent="0.3">
      <c r="A357" s="84" t="s">
        <v>183</v>
      </c>
      <c r="B357" s="58" t="s">
        <v>184</v>
      </c>
      <c r="C357" s="116" t="s">
        <v>269</v>
      </c>
      <c r="D357" s="116" t="s">
        <v>593</v>
      </c>
      <c r="E357" s="268" t="s">
        <v>563</v>
      </c>
      <c r="F357" s="149"/>
      <c r="G357" s="99">
        <f>SUM(J355)+H356</f>
        <v>49715</v>
      </c>
      <c r="H357" s="100"/>
      <c r="I357" s="373">
        <v>20</v>
      </c>
      <c r="J357" s="99">
        <f>SUM(G357)+I357</f>
        <v>49735</v>
      </c>
      <c r="K357" s="43">
        <f>SUM(K356)+I357</f>
        <v>2161</v>
      </c>
      <c r="L357" s="58"/>
      <c r="M357" s="58" t="s">
        <v>540</v>
      </c>
      <c r="N357" s="58" t="s">
        <v>537</v>
      </c>
      <c r="O357" s="147" t="s">
        <v>538</v>
      </c>
      <c r="P357" s="60"/>
      <c r="Q357" s="101"/>
      <c r="R357" s="60" t="s">
        <v>434</v>
      </c>
      <c r="S357" s="58"/>
      <c r="T357" s="58"/>
      <c r="U357" s="58"/>
      <c r="V357" s="34"/>
      <c r="W357" s="34"/>
      <c r="X357" s="34"/>
      <c r="Y357" s="34"/>
      <c r="Z357" s="34"/>
    </row>
    <row r="358" spans="1:26" ht="15" customHeight="1" thickBot="1" x14ac:dyDescent="0.3">
      <c r="A358" s="63" t="s">
        <v>371</v>
      </c>
      <c r="B358" s="64"/>
      <c r="C358" s="123"/>
      <c r="D358" s="123"/>
      <c r="E358" s="196"/>
      <c r="F358" s="196"/>
      <c r="G358" s="124"/>
      <c r="H358" s="125"/>
      <c r="I358" s="125"/>
      <c r="J358" s="124"/>
      <c r="K358" s="68"/>
      <c r="L358" s="71"/>
      <c r="M358" s="71"/>
      <c r="N358" s="71"/>
      <c r="O358" s="72"/>
      <c r="P358" s="73"/>
      <c r="Q358" s="73"/>
      <c r="R358" s="73"/>
      <c r="S358" s="71"/>
      <c r="T358" s="71"/>
      <c r="U358" s="71"/>
      <c r="V358" s="74"/>
      <c r="W358" s="74"/>
      <c r="X358" s="74"/>
      <c r="Y358" s="74"/>
      <c r="Z358" s="75"/>
    </row>
    <row r="359" spans="1:26" ht="15" customHeight="1" x14ac:dyDescent="0.25">
      <c r="A359" s="91"/>
      <c r="B359" s="51"/>
      <c r="C359" s="123"/>
      <c r="D359" s="123"/>
      <c r="E359" s="179" t="s">
        <v>271</v>
      </c>
      <c r="F359" s="198"/>
      <c r="G359" s="160"/>
      <c r="H359" s="377">
        <v>6</v>
      </c>
      <c r="I359" s="126"/>
      <c r="J359" s="160"/>
      <c r="K359" s="55">
        <f>SUM(K357)+H359</f>
        <v>2167</v>
      </c>
      <c r="L359" s="51"/>
      <c r="M359" s="51"/>
      <c r="N359" s="51"/>
      <c r="O359" s="96"/>
      <c r="P359" s="95"/>
      <c r="Q359" s="95"/>
      <c r="R359" s="95"/>
      <c r="S359" s="51"/>
      <c r="T359" s="51"/>
      <c r="U359" s="51"/>
      <c r="V359" s="22"/>
      <c r="W359" s="22"/>
      <c r="X359" s="22"/>
      <c r="Y359" s="22"/>
      <c r="Z359" s="22"/>
    </row>
    <row r="360" spans="1:26" ht="24.95" customHeight="1" x14ac:dyDescent="0.25">
      <c r="A360" s="103" t="s">
        <v>340</v>
      </c>
      <c r="B360" s="34" t="s">
        <v>379</v>
      </c>
      <c r="C360" s="123"/>
      <c r="D360" s="123"/>
      <c r="E360" s="182"/>
      <c r="F360" s="149"/>
      <c r="G360" s="104">
        <f>SUM(J357)+H359</f>
        <v>49741</v>
      </c>
      <c r="H360" s="105"/>
      <c r="I360" s="381">
        <v>10</v>
      </c>
      <c r="J360" s="269">
        <f>SUM(G360)+I360</f>
        <v>49751</v>
      </c>
      <c r="K360" s="270">
        <f>SUM(K359)+I360</f>
        <v>2177</v>
      </c>
      <c r="L360" s="108" t="s">
        <v>598</v>
      </c>
      <c r="M360" s="107"/>
      <c r="N360" s="58" t="s">
        <v>214</v>
      </c>
      <c r="O360" s="137"/>
      <c r="P360" s="95"/>
      <c r="Q360" s="212"/>
      <c r="R360" s="271"/>
      <c r="S360" s="108" t="s">
        <v>519</v>
      </c>
      <c r="T360" s="58"/>
      <c r="U360" s="58"/>
      <c r="V360" s="34"/>
      <c r="W360" s="34"/>
      <c r="X360" s="34"/>
      <c r="Y360" s="34"/>
      <c r="Z360" s="34"/>
    </row>
    <row r="361" spans="1:26" ht="15" customHeight="1" x14ac:dyDescent="0.25">
      <c r="A361" s="115"/>
      <c r="B361" s="34" t="s">
        <v>341</v>
      </c>
      <c r="C361" s="123"/>
      <c r="D361" s="123"/>
      <c r="E361" s="182"/>
      <c r="F361" s="149"/>
      <c r="G361" s="117"/>
      <c r="H361" s="118"/>
      <c r="I361" s="382"/>
      <c r="J361" s="272"/>
      <c r="K361" s="273"/>
      <c r="L361" s="159"/>
      <c r="M361" s="128"/>
      <c r="N361" s="58"/>
      <c r="O361" s="140"/>
      <c r="P361" s="95"/>
      <c r="Q361" s="212"/>
      <c r="R361" s="95" t="s">
        <v>434</v>
      </c>
      <c r="S361" s="159"/>
      <c r="T361" s="58"/>
      <c r="U361" s="58"/>
      <c r="V361" s="34"/>
      <c r="W361" s="34"/>
      <c r="X361" s="34"/>
      <c r="Y361" s="34"/>
      <c r="Z361" s="34"/>
    </row>
    <row r="362" spans="1:26" ht="15" customHeight="1" x14ac:dyDescent="0.25">
      <c r="A362" s="102"/>
      <c r="B362" s="58"/>
      <c r="C362" s="123"/>
      <c r="D362" s="123"/>
      <c r="E362" s="182"/>
      <c r="F362" s="149"/>
      <c r="G362" s="99"/>
      <c r="H362" s="373">
        <v>2</v>
      </c>
      <c r="I362" s="100"/>
      <c r="J362" s="99"/>
      <c r="K362" s="43">
        <f>SUM(K360)+H362</f>
        <v>2179</v>
      </c>
      <c r="L362" s="58"/>
      <c r="M362" s="58"/>
      <c r="N362" s="58"/>
      <c r="O362" s="83"/>
      <c r="P362" s="95"/>
      <c r="Q362" s="95"/>
      <c r="R362" s="95"/>
      <c r="S362" s="58"/>
      <c r="T362" s="58"/>
      <c r="U362" s="58"/>
      <c r="V362" s="34"/>
      <c r="W362" s="34"/>
      <c r="X362" s="34"/>
      <c r="Y362" s="34"/>
      <c r="Z362" s="34"/>
    </row>
    <row r="363" spans="1:26" ht="15" customHeight="1" x14ac:dyDescent="0.25">
      <c r="A363" s="133" t="s">
        <v>319</v>
      </c>
      <c r="B363" s="274" t="s">
        <v>320</v>
      </c>
      <c r="C363" s="123"/>
      <c r="D363" s="123"/>
      <c r="E363" s="182"/>
      <c r="F363" s="149"/>
      <c r="G363" s="275">
        <f>SUM(J360)+H362</f>
        <v>49753</v>
      </c>
      <c r="H363" s="276"/>
      <c r="I363" s="383">
        <v>10</v>
      </c>
      <c r="J363" s="275">
        <f>SUM(G363)+I363</f>
        <v>49763</v>
      </c>
      <c r="K363" s="106">
        <f>SUM(K362)+I363</f>
        <v>2189</v>
      </c>
      <c r="L363" s="107"/>
      <c r="M363" s="107"/>
      <c r="N363" s="58" t="s">
        <v>214</v>
      </c>
      <c r="O363" s="109" t="s">
        <v>574</v>
      </c>
      <c r="P363" s="95"/>
      <c r="Q363" s="212"/>
      <c r="R363" s="95" t="s">
        <v>434</v>
      </c>
      <c r="S363" s="58"/>
      <c r="T363" s="58"/>
      <c r="U363" s="58"/>
      <c r="V363" s="34"/>
      <c r="W363" s="34"/>
      <c r="X363" s="34"/>
      <c r="Y363" s="34"/>
      <c r="Z363" s="34"/>
    </row>
    <row r="364" spans="1:26" ht="15" customHeight="1" x14ac:dyDescent="0.25">
      <c r="A364" s="133"/>
      <c r="B364" s="274" t="s">
        <v>321</v>
      </c>
      <c r="C364" s="123"/>
      <c r="D364" s="123"/>
      <c r="E364" s="182"/>
      <c r="F364" s="149"/>
      <c r="G364" s="275"/>
      <c r="H364" s="276"/>
      <c r="I364" s="383"/>
      <c r="J364" s="275"/>
      <c r="K364" s="106"/>
      <c r="L364" s="112"/>
      <c r="M364" s="112"/>
      <c r="N364" s="58"/>
      <c r="O364" s="114"/>
      <c r="P364" s="95"/>
      <c r="Q364" s="212"/>
      <c r="R364" s="95"/>
      <c r="S364" s="58" t="s">
        <v>520</v>
      </c>
      <c r="T364" s="58"/>
      <c r="U364" s="58"/>
      <c r="V364" s="34"/>
      <c r="W364" s="34"/>
      <c r="X364" s="34"/>
      <c r="Y364" s="34"/>
      <c r="Z364" s="34"/>
    </row>
    <row r="365" spans="1:26" ht="15" customHeight="1" x14ac:dyDescent="0.25">
      <c r="A365" s="133"/>
      <c r="B365" s="274" t="s">
        <v>322</v>
      </c>
      <c r="C365" s="123"/>
      <c r="D365" s="123"/>
      <c r="E365" s="182"/>
      <c r="F365" s="149"/>
      <c r="G365" s="275"/>
      <c r="H365" s="276"/>
      <c r="I365" s="383"/>
      <c r="J365" s="275"/>
      <c r="K365" s="106"/>
      <c r="L365" s="128"/>
      <c r="M365" s="128"/>
      <c r="N365" s="58"/>
      <c r="O365" s="129"/>
      <c r="P365" s="95"/>
      <c r="Q365" s="212"/>
      <c r="R365" s="95"/>
      <c r="S365" s="58"/>
      <c r="T365" s="58"/>
      <c r="U365" s="58"/>
      <c r="V365" s="34"/>
      <c r="W365" s="34"/>
      <c r="X365" s="34"/>
      <c r="Y365" s="34"/>
      <c r="Z365" s="34"/>
    </row>
    <row r="366" spans="1:26" ht="15" customHeight="1" x14ac:dyDescent="0.25">
      <c r="A366" s="102"/>
      <c r="B366" s="58"/>
      <c r="C366" s="123"/>
      <c r="D366" s="123"/>
      <c r="E366" s="182"/>
      <c r="F366" s="149"/>
      <c r="G366" s="99"/>
      <c r="H366" s="373">
        <v>3</v>
      </c>
      <c r="I366" s="100"/>
      <c r="J366" s="33"/>
      <c r="K366" s="43">
        <f>SUM(K363)+H366</f>
        <v>2192</v>
      </c>
      <c r="L366" s="58"/>
      <c r="M366" s="58"/>
      <c r="N366" s="58"/>
      <c r="O366" s="83"/>
      <c r="P366" s="95"/>
      <c r="Q366" s="95"/>
      <c r="R366" s="95"/>
      <c r="S366" s="58"/>
      <c r="T366" s="58"/>
      <c r="U366" s="58"/>
      <c r="V366" s="34"/>
      <c r="W366" s="34"/>
      <c r="X366" s="34"/>
      <c r="Y366" s="34"/>
      <c r="Z366" s="34"/>
    </row>
    <row r="367" spans="1:26" ht="24.95" customHeight="1" x14ac:dyDescent="0.25">
      <c r="A367" s="84" t="s">
        <v>351</v>
      </c>
      <c r="B367" s="58" t="s">
        <v>185</v>
      </c>
      <c r="C367" s="123"/>
      <c r="D367" s="123"/>
      <c r="E367" s="182"/>
      <c r="F367" s="149"/>
      <c r="G367" s="99">
        <f>SUM(J363)+H366</f>
        <v>49766</v>
      </c>
      <c r="H367" s="100"/>
      <c r="I367" s="373">
        <v>7</v>
      </c>
      <c r="J367" s="99">
        <f>SUM(G367)+I367</f>
        <v>49773</v>
      </c>
      <c r="K367" s="43">
        <f>SUM(K366)+I367</f>
        <v>2199</v>
      </c>
      <c r="L367" s="58"/>
      <c r="M367" s="58"/>
      <c r="N367" s="58" t="s">
        <v>419</v>
      </c>
      <c r="O367" s="147" t="s">
        <v>597</v>
      </c>
      <c r="P367" s="60"/>
      <c r="Q367" s="101"/>
      <c r="R367" s="60" t="s">
        <v>434</v>
      </c>
      <c r="S367" s="58" t="s">
        <v>453</v>
      </c>
      <c r="T367" s="58"/>
      <c r="U367" s="58"/>
      <c r="V367" s="34"/>
      <c r="W367" s="34"/>
      <c r="X367" s="34"/>
      <c r="Y367" s="34"/>
      <c r="Z367" s="34"/>
    </row>
    <row r="368" spans="1:26" ht="15" customHeight="1" x14ac:dyDescent="0.25">
      <c r="A368" s="102"/>
      <c r="B368" s="58"/>
      <c r="C368" s="123"/>
      <c r="D368" s="123"/>
      <c r="E368" s="182"/>
      <c r="F368" s="149"/>
      <c r="G368" s="99"/>
      <c r="H368" s="373">
        <v>1</v>
      </c>
      <c r="I368" s="100"/>
      <c r="J368" s="33"/>
      <c r="K368" s="43">
        <f>SUM(K367)+H368</f>
        <v>2200</v>
      </c>
      <c r="L368" s="58"/>
      <c r="M368" s="58"/>
      <c r="N368" s="58"/>
      <c r="O368" s="83"/>
      <c r="P368" s="60"/>
      <c r="Q368" s="60"/>
      <c r="R368" s="60"/>
      <c r="S368" s="58"/>
      <c r="T368" s="58"/>
      <c r="U368" s="58"/>
      <c r="V368" s="34"/>
      <c r="W368" s="34"/>
      <c r="X368" s="34"/>
      <c r="Y368" s="34"/>
      <c r="Z368" s="34"/>
    </row>
    <row r="369" spans="1:26" ht="15" customHeight="1" x14ac:dyDescent="0.25">
      <c r="A369" s="84" t="s">
        <v>186</v>
      </c>
      <c r="B369" s="58" t="s">
        <v>187</v>
      </c>
      <c r="C369" s="123"/>
      <c r="D369" s="127"/>
      <c r="E369" s="236"/>
      <c r="F369" s="149"/>
      <c r="G369" s="99">
        <f>SUM(J367)+H368</f>
        <v>49774</v>
      </c>
      <c r="H369" s="100"/>
      <c r="I369" s="373">
        <v>20</v>
      </c>
      <c r="J369" s="99">
        <f>SUM(G369)+I369</f>
        <v>49794</v>
      </c>
      <c r="K369" s="43">
        <f>SUM(K368)+I369</f>
        <v>2220</v>
      </c>
      <c r="L369" s="58"/>
      <c r="M369" s="58"/>
      <c r="N369" s="58" t="s">
        <v>214</v>
      </c>
      <c r="O369" s="277" t="s">
        <v>600</v>
      </c>
      <c r="P369" s="60"/>
      <c r="Q369" s="101"/>
      <c r="R369" s="60" t="s">
        <v>434</v>
      </c>
      <c r="S369" s="58"/>
      <c r="T369" s="58"/>
      <c r="U369" s="58"/>
      <c r="V369" s="34"/>
      <c r="W369" s="34"/>
      <c r="X369" s="34"/>
      <c r="Y369" s="34"/>
      <c r="Z369" s="34"/>
    </row>
    <row r="370" spans="1:26" ht="15" customHeight="1" x14ac:dyDescent="0.25">
      <c r="A370" s="102"/>
      <c r="B370" s="58"/>
      <c r="C370" s="123"/>
      <c r="D370" s="145" t="s">
        <v>596</v>
      </c>
      <c r="E370" s="264"/>
      <c r="F370" s="149"/>
      <c r="G370" s="99"/>
      <c r="H370" s="373">
        <v>4</v>
      </c>
      <c r="I370" s="100"/>
      <c r="J370" s="33"/>
      <c r="K370" s="43">
        <f>SUM(K369)+H370</f>
        <v>2224</v>
      </c>
      <c r="L370" s="58"/>
      <c r="M370" s="58"/>
      <c r="N370" s="58"/>
      <c r="O370" s="83"/>
      <c r="P370" s="60"/>
      <c r="Q370" s="60"/>
      <c r="R370" s="60"/>
      <c r="S370" s="58"/>
      <c r="T370" s="58"/>
      <c r="U370" s="58"/>
      <c r="V370" s="34"/>
      <c r="W370" s="34"/>
      <c r="X370" s="34"/>
      <c r="Y370" s="34"/>
      <c r="Z370" s="34"/>
    </row>
    <row r="371" spans="1:26" ht="15" customHeight="1" x14ac:dyDescent="0.25">
      <c r="A371" s="84" t="s">
        <v>188</v>
      </c>
      <c r="B371" s="58" t="s">
        <v>189</v>
      </c>
      <c r="C371" s="123"/>
      <c r="D371" s="146"/>
      <c r="E371" s="278" t="s">
        <v>270</v>
      </c>
      <c r="F371" s="149"/>
      <c r="G371" s="99">
        <f>SUM(J369)+H370</f>
        <v>49798</v>
      </c>
      <c r="H371" s="100"/>
      <c r="I371" s="373">
        <v>7</v>
      </c>
      <c r="J371" s="99">
        <f>SUM(G371)+I371</f>
        <v>49805</v>
      </c>
      <c r="K371" s="43">
        <f>SUM(K370)+I371</f>
        <v>2231</v>
      </c>
      <c r="L371" s="58"/>
      <c r="M371" s="58"/>
      <c r="N371" s="58"/>
      <c r="O371" s="279"/>
      <c r="P371" s="60"/>
      <c r="Q371" s="101"/>
      <c r="R371" s="60" t="s">
        <v>434</v>
      </c>
      <c r="S371" s="58"/>
      <c r="T371" s="58"/>
      <c r="U371" s="58"/>
      <c r="V371" s="34"/>
      <c r="W371" s="34"/>
      <c r="X371" s="34"/>
      <c r="Y371" s="34"/>
      <c r="Z371" s="34"/>
    </row>
    <row r="372" spans="1:26" ht="15" customHeight="1" x14ac:dyDescent="0.25">
      <c r="A372" s="102"/>
      <c r="B372" s="58"/>
      <c r="C372" s="123"/>
      <c r="D372" s="146"/>
      <c r="E372" s="278"/>
      <c r="F372" s="149"/>
      <c r="G372" s="33"/>
      <c r="H372" s="373">
        <v>1</v>
      </c>
      <c r="I372" s="100"/>
      <c r="J372" s="33"/>
      <c r="K372" s="43">
        <f>SUM(K371)+H372</f>
        <v>2232</v>
      </c>
      <c r="L372" s="58"/>
      <c r="M372" s="58"/>
      <c r="N372" s="58"/>
      <c r="O372" s="83"/>
      <c r="P372" s="60"/>
      <c r="Q372" s="60"/>
      <c r="R372" s="60"/>
      <c r="S372" s="58"/>
      <c r="T372" s="58"/>
      <c r="U372" s="58"/>
      <c r="V372" s="34"/>
      <c r="W372" s="34"/>
      <c r="X372" s="34"/>
      <c r="Y372" s="34"/>
      <c r="Z372" s="34"/>
    </row>
    <row r="373" spans="1:26" ht="15" customHeight="1" x14ac:dyDescent="0.25">
      <c r="A373" s="84" t="s">
        <v>352</v>
      </c>
      <c r="B373" s="58" t="s">
        <v>190</v>
      </c>
      <c r="C373" s="127"/>
      <c r="D373" s="146"/>
      <c r="E373" s="278"/>
      <c r="F373" s="149"/>
      <c r="G373" s="99">
        <f>SUM(J371)+H372</f>
        <v>49806</v>
      </c>
      <c r="H373" s="100"/>
      <c r="I373" s="373">
        <v>15</v>
      </c>
      <c r="J373" s="99">
        <f>SUM(G373)+I373</f>
        <v>49821</v>
      </c>
      <c r="K373" s="43">
        <f>SUM(K372)+I373</f>
        <v>2247</v>
      </c>
      <c r="L373" s="58"/>
      <c r="M373" s="58"/>
      <c r="N373" s="58" t="s">
        <v>214</v>
      </c>
      <c r="O373" s="279"/>
      <c r="P373" s="60"/>
      <c r="Q373" s="101"/>
      <c r="R373" s="60" t="s">
        <v>434</v>
      </c>
      <c r="S373" s="58"/>
      <c r="T373" s="58"/>
      <c r="U373" s="58"/>
      <c r="V373" s="34"/>
      <c r="W373" s="34"/>
      <c r="X373" s="34"/>
      <c r="Y373" s="34"/>
      <c r="Z373" s="34"/>
    </row>
    <row r="374" spans="1:26" ht="15" customHeight="1" x14ac:dyDescent="0.25">
      <c r="A374" s="102"/>
      <c r="B374" s="58"/>
      <c r="C374" s="280"/>
      <c r="D374" s="146"/>
      <c r="E374" s="177"/>
      <c r="F374" s="98"/>
      <c r="G374" s="33"/>
      <c r="H374" s="373">
        <v>9</v>
      </c>
      <c r="I374" s="100"/>
      <c r="J374" s="33"/>
      <c r="K374" s="43">
        <f>SUM(K373)+H374</f>
        <v>2256</v>
      </c>
      <c r="L374" s="58"/>
      <c r="M374" s="58"/>
      <c r="N374" s="58"/>
      <c r="O374" s="83"/>
      <c r="P374" s="60"/>
      <c r="Q374" s="60"/>
      <c r="R374" s="60"/>
      <c r="S374" s="58"/>
      <c r="T374" s="58"/>
      <c r="U374" s="58"/>
      <c r="V374" s="34"/>
      <c r="W374" s="34"/>
      <c r="X374" s="34"/>
      <c r="Y374" s="34"/>
      <c r="Z374" s="34"/>
    </row>
    <row r="375" spans="1:26" ht="15" customHeight="1" x14ac:dyDescent="0.25">
      <c r="A375" s="133" t="s">
        <v>191</v>
      </c>
      <c r="B375" s="58" t="s">
        <v>400</v>
      </c>
      <c r="C375" s="97"/>
      <c r="D375" s="146"/>
      <c r="E375" s="155" t="s">
        <v>271</v>
      </c>
      <c r="F375" s="149"/>
      <c r="G375" s="142">
        <f>SUM(J373)+H374</f>
        <v>49830</v>
      </c>
      <c r="H375" s="135"/>
      <c r="I375" s="378">
        <v>35</v>
      </c>
      <c r="J375" s="142">
        <f>SUM(G375)+I375</f>
        <v>49865</v>
      </c>
      <c r="K375" s="106">
        <f>SUM(K374)+I375</f>
        <v>2291</v>
      </c>
      <c r="L375" s="108"/>
      <c r="M375" s="108" t="s">
        <v>578</v>
      </c>
      <c r="N375" s="58"/>
      <c r="O375" s="256"/>
      <c r="P375" s="60"/>
      <c r="Q375" s="101"/>
      <c r="R375" s="60"/>
      <c r="S375" s="58" t="s">
        <v>479</v>
      </c>
      <c r="T375" s="58"/>
      <c r="U375" s="58"/>
      <c r="V375" s="34"/>
      <c r="W375" s="34"/>
      <c r="X375" s="34"/>
      <c r="Y375" s="34"/>
      <c r="Z375" s="34"/>
    </row>
    <row r="376" spans="1:26" ht="15" customHeight="1" x14ac:dyDescent="0.25">
      <c r="A376" s="133"/>
      <c r="B376" s="58" t="s">
        <v>193</v>
      </c>
      <c r="C376" s="97"/>
      <c r="D376" s="146"/>
      <c r="E376" s="156"/>
      <c r="F376" s="149"/>
      <c r="G376" s="142"/>
      <c r="H376" s="135"/>
      <c r="I376" s="378"/>
      <c r="J376" s="142"/>
      <c r="K376" s="106"/>
      <c r="L376" s="113"/>
      <c r="M376" s="113"/>
      <c r="N376" s="58"/>
      <c r="O376" s="250"/>
      <c r="P376" s="60"/>
      <c r="Q376" s="101"/>
      <c r="R376" s="60"/>
      <c r="S376" s="58"/>
      <c r="T376" s="58"/>
      <c r="U376" s="58"/>
      <c r="V376" s="34"/>
      <c r="W376" s="34"/>
      <c r="X376" s="34"/>
      <c r="Y376" s="34"/>
      <c r="Z376" s="34"/>
    </row>
    <row r="377" spans="1:26" ht="15" customHeight="1" x14ac:dyDescent="0.25">
      <c r="A377" s="133"/>
      <c r="B377" s="58" t="s">
        <v>194</v>
      </c>
      <c r="C377" s="97"/>
      <c r="D377" s="146"/>
      <c r="E377" s="156"/>
      <c r="F377" s="149"/>
      <c r="G377" s="142"/>
      <c r="H377" s="135"/>
      <c r="I377" s="378"/>
      <c r="J377" s="142"/>
      <c r="K377" s="106"/>
      <c r="L377" s="113"/>
      <c r="M377" s="113"/>
      <c r="N377" s="58" t="s">
        <v>214</v>
      </c>
      <c r="O377" s="250"/>
      <c r="P377" s="60"/>
      <c r="Q377" s="101"/>
      <c r="R377" s="60"/>
      <c r="S377" s="58" t="s">
        <v>480</v>
      </c>
      <c r="T377" s="58"/>
      <c r="U377" s="58"/>
      <c r="V377" s="34"/>
      <c r="W377" s="34"/>
      <c r="X377" s="34"/>
      <c r="Y377" s="34"/>
      <c r="Z377" s="34"/>
    </row>
    <row r="378" spans="1:26" ht="24.95" customHeight="1" x14ac:dyDescent="0.25">
      <c r="A378" s="133"/>
      <c r="B378" s="58" t="s">
        <v>401</v>
      </c>
      <c r="C378" s="97"/>
      <c r="D378" s="146"/>
      <c r="E378" s="156"/>
      <c r="F378" s="149"/>
      <c r="G378" s="142"/>
      <c r="H378" s="135"/>
      <c r="I378" s="378"/>
      <c r="J378" s="142"/>
      <c r="K378" s="106"/>
      <c r="L378" s="113"/>
      <c r="M378" s="113"/>
      <c r="N378" s="58"/>
      <c r="O378" s="250"/>
      <c r="P378" s="60"/>
      <c r="Q378" s="101"/>
      <c r="R378" s="60"/>
      <c r="S378" s="58" t="s">
        <v>462</v>
      </c>
      <c r="T378" s="58"/>
      <c r="U378" s="58"/>
      <c r="V378" s="34"/>
      <c r="W378" s="34"/>
      <c r="X378" s="34"/>
      <c r="Y378" s="34"/>
      <c r="Z378" s="34"/>
    </row>
    <row r="379" spans="1:26" ht="15" customHeight="1" x14ac:dyDescent="0.25">
      <c r="A379" s="133"/>
      <c r="B379" s="58" t="s">
        <v>275</v>
      </c>
      <c r="C379" s="97"/>
      <c r="D379" s="146"/>
      <c r="E379" s="156"/>
      <c r="F379" s="149"/>
      <c r="G379" s="142"/>
      <c r="H379" s="135"/>
      <c r="I379" s="378"/>
      <c r="J379" s="142"/>
      <c r="K379" s="106"/>
      <c r="L379" s="113"/>
      <c r="M379" s="113"/>
      <c r="N379" s="58"/>
      <c r="O379" s="250"/>
      <c r="P379" s="60"/>
      <c r="Q379" s="101"/>
      <c r="R379" s="60"/>
      <c r="S379" s="58"/>
      <c r="T379" s="58" t="s">
        <v>204</v>
      </c>
      <c r="U379" s="58" t="s">
        <v>206</v>
      </c>
      <c r="V379" s="34"/>
      <c r="W379" s="34"/>
      <c r="X379" s="34"/>
      <c r="Y379" s="34"/>
      <c r="Z379" s="34"/>
    </row>
    <row r="380" spans="1:26" ht="24.95" customHeight="1" thickBot="1" x14ac:dyDescent="0.3">
      <c r="A380" s="133"/>
      <c r="B380" s="58" t="s">
        <v>195</v>
      </c>
      <c r="C380" s="97"/>
      <c r="D380" s="146"/>
      <c r="E380" s="156"/>
      <c r="F380" s="149"/>
      <c r="G380" s="142"/>
      <c r="H380" s="135"/>
      <c r="I380" s="378"/>
      <c r="J380" s="142"/>
      <c r="K380" s="106"/>
      <c r="L380" s="120"/>
      <c r="M380" s="120"/>
      <c r="N380" s="58" t="s">
        <v>214</v>
      </c>
      <c r="O380" s="281"/>
      <c r="P380" s="60"/>
      <c r="Q380" s="101"/>
      <c r="R380" s="60" t="s">
        <v>434</v>
      </c>
      <c r="S380" s="58" t="s">
        <v>481</v>
      </c>
      <c r="T380" s="58"/>
      <c r="U380" s="58"/>
      <c r="V380" s="34"/>
      <c r="W380" s="34"/>
      <c r="X380" s="34"/>
      <c r="Y380" s="34"/>
      <c r="Z380" s="34"/>
    </row>
    <row r="381" spans="1:26" ht="15" customHeight="1" thickBot="1" x14ac:dyDescent="0.3">
      <c r="A381" s="282" t="s">
        <v>386</v>
      </c>
      <c r="B381" s="283"/>
      <c r="C381" s="284"/>
      <c r="D381" s="146"/>
      <c r="E381" s="284"/>
      <c r="F381" s="196"/>
      <c r="G381" s="124"/>
      <c r="H381" s="125"/>
      <c r="I381" s="125"/>
      <c r="J381" s="124"/>
      <c r="K381" s="68"/>
      <c r="L381" s="71"/>
      <c r="M381" s="71"/>
      <c r="N381" s="71"/>
      <c r="O381" s="72"/>
      <c r="P381" s="73"/>
      <c r="Q381" s="73"/>
      <c r="R381" s="73"/>
      <c r="S381" s="71"/>
      <c r="T381" s="71"/>
      <c r="U381" s="71"/>
      <c r="V381" s="74"/>
      <c r="W381" s="74"/>
      <c r="X381" s="74"/>
      <c r="Y381" s="74"/>
      <c r="Z381" s="75"/>
    </row>
    <row r="382" spans="1:26" ht="15" customHeight="1" x14ac:dyDescent="0.25">
      <c r="A382" s="91"/>
      <c r="B382" s="51"/>
      <c r="C382" s="92"/>
      <c r="D382" s="146"/>
      <c r="E382" s="92"/>
      <c r="F382" s="94"/>
      <c r="G382" s="21"/>
      <c r="H382" s="377">
        <v>9</v>
      </c>
      <c r="I382" s="126"/>
      <c r="J382" s="21"/>
      <c r="K382" s="55">
        <f>SUM(K375)+H382</f>
        <v>2300</v>
      </c>
      <c r="L382" s="51"/>
      <c r="M382" s="51"/>
      <c r="N382" s="51"/>
      <c r="O382" s="96"/>
      <c r="P382" s="95"/>
      <c r="Q382" s="95"/>
      <c r="R382" s="95"/>
      <c r="S382" s="51"/>
      <c r="T382" s="51"/>
      <c r="U382" s="51"/>
      <c r="V382" s="22"/>
      <c r="W382" s="22"/>
      <c r="X382" s="22"/>
      <c r="Y382" s="22"/>
      <c r="Z382" s="22"/>
    </row>
    <row r="383" spans="1:26" ht="15" customHeight="1" x14ac:dyDescent="0.25">
      <c r="A383" s="84" t="s">
        <v>196</v>
      </c>
      <c r="B383" s="58" t="s">
        <v>353</v>
      </c>
      <c r="C383" s="97"/>
      <c r="D383" s="146"/>
      <c r="E383" s="97"/>
      <c r="F383" s="98"/>
      <c r="G383" s="99">
        <f>SUM(J375)+H382</f>
        <v>49874</v>
      </c>
      <c r="H383" s="100"/>
      <c r="I383" s="373">
        <v>2</v>
      </c>
      <c r="J383" s="99">
        <f>SUM(G383)+I383</f>
        <v>49876</v>
      </c>
      <c r="K383" s="43">
        <f>SUM(K382)+I383</f>
        <v>2302</v>
      </c>
      <c r="L383" s="58"/>
      <c r="M383" s="58"/>
      <c r="N383" s="58"/>
      <c r="O383" s="279"/>
      <c r="P383" s="101"/>
      <c r="Q383" s="60"/>
      <c r="R383" s="60"/>
      <c r="S383" s="58"/>
      <c r="T383" s="58"/>
      <c r="U383" s="58"/>
      <c r="V383" s="34"/>
      <c r="W383" s="34"/>
      <c r="X383" s="34"/>
      <c r="Y383" s="34"/>
      <c r="Z383" s="34"/>
    </row>
    <row r="384" spans="1:26" ht="15" customHeight="1" x14ac:dyDescent="0.25">
      <c r="A384" s="102"/>
      <c r="B384" s="58"/>
      <c r="C384" s="97"/>
      <c r="D384" s="154"/>
      <c r="E384" s="97"/>
      <c r="F384" s="98"/>
      <c r="G384" s="33"/>
      <c r="H384" s="373">
        <v>4</v>
      </c>
      <c r="I384" s="100"/>
      <c r="J384" s="33"/>
      <c r="K384" s="43">
        <f>SUM(K383)+H384</f>
        <v>2306</v>
      </c>
      <c r="L384" s="58"/>
      <c r="M384" s="58"/>
      <c r="N384" s="58"/>
      <c r="O384" s="83"/>
      <c r="P384" s="60"/>
      <c r="Q384" s="60"/>
      <c r="R384" s="60"/>
      <c r="S384" s="58"/>
      <c r="T384" s="58"/>
      <c r="U384" s="58"/>
      <c r="V384" s="34"/>
      <c r="W384" s="34"/>
      <c r="X384" s="34"/>
      <c r="Y384" s="34"/>
      <c r="Z384" s="34"/>
    </row>
    <row r="385" spans="1:26" ht="15" customHeight="1" x14ac:dyDescent="0.25">
      <c r="A385" s="84" t="s">
        <v>197</v>
      </c>
      <c r="B385" s="58" t="s">
        <v>354</v>
      </c>
      <c r="C385" s="97"/>
      <c r="D385" s="155" t="s">
        <v>591</v>
      </c>
      <c r="E385" s="97"/>
      <c r="F385" s="98"/>
      <c r="G385" s="99">
        <f>SUM(H384)+J383</f>
        <v>49880</v>
      </c>
      <c r="H385" s="100"/>
      <c r="I385" s="373">
        <v>2</v>
      </c>
      <c r="J385" s="99">
        <f>SUM(G385)+I385</f>
        <v>49882</v>
      </c>
      <c r="K385" s="43">
        <f>SUM(K384)+I385</f>
        <v>2308</v>
      </c>
      <c r="L385" s="58"/>
      <c r="M385" s="58"/>
      <c r="N385" s="58"/>
      <c r="O385" s="279"/>
      <c r="P385" s="60"/>
      <c r="Q385" s="101"/>
      <c r="R385" s="60"/>
      <c r="S385" s="58"/>
      <c r="T385" s="58"/>
      <c r="U385" s="58"/>
      <c r="V385" s="34"/>
      <c r="W385" s="34"/>
      <c r="X385" s="34"/>
      <c r="Y385" s="34"/>
      <c r="Z385" s="34"/>
    </row>
    <row r="386" spans="1:26" ht="15" customHeight="1" x14ac:dyDescent="0.25">
      <c r="A386" s="102"/>
      <c r="B386" s="58"/>
      <c r="C386" s="97"/>
      <c r="D386" s="156"/>
      <c r="E386" s="97"/>
      <c r="F386" s="98"/>
      <c r="G386" s="33"/>
      <c r="H386" s="373">
        <v>6</v>
      </c>
      <c r="I386" s="100"/>
      <c r="J386" s="33"/>
      <c r="K386" s="43">
        <f>SUM(K385)+H386</f>
        <v>2314</v>
      </c>
      <c r="L386" s="58"/>
      <c r="M386" s="58"/>
      <c r="N386" s="58"/>
      <c r="O386" s="83"/>
      <c r="P386" s="60"/>
      <c r="Q386" s="60"/>
      <c r="R386" s="60"/>
      <c r="S386" s="58"/>
      <c r="T386" s="58"/>
      <c r="U386" s="58"/>
      <c r="V386" s="34"/>
      <c r="W386" s="34"/>
      <c r="X386" s="34"/>
      <c r="Y386" s="34"/>
      <c r="Z386" s="34"/>
    </row>
    <row r="387" spans="1:26" ht="60" customHeight="1" x14ac:dyDescent="0.25">
      <c r="A387" s="84" t="s">
        <v>75</v>
      </c>
      <c r="B387" s="58" t="s">
        <v>79</v>
      </c>
      <c r="C387" s="97"/>
      <c r="D387" s="156"/>
      <c r="E387" s="97"/>
      <c r="F387" s="98"/>
      <c r="G387" s="99">
        <f>SUM(J385)+H386</f>
        <v>49888</v>
      </c>
      <c r="H387" s="100"/>
      <c r="I387" s="373">
        <v>2</v>
      </c>
      <c r="J387" s="99">
        <f>SUM(G387)+I387</f>
        <v>49890</v>
      </c>
      <c r="K387" s="43">
        <f>SUM(K386)+I387</f>
        <v>2316</v>
      </c>
      <c r="L387" s="187" t="s">
        <v>621</v>
      </c>
      <c r="M387" s="58" t="s">
        <v>299</v>
      </c>
      <c r="N387" s="58"/>
      <c r="O387" s="279"/>
      <c r="P387" s="60"/>
      <c r="Q387" s="101"/>
      <c r="R387" s="60"/>
      <c r="S387" s="58"/>
      <c r="T387" s="58"/>
      <c r="U387" s="58"/>
      <c r="V387" s="34"/>
      <c r="W387" s="34"/>
      <c r="X387" s="34"/>
      <c r="Y387" s="34"/>
      <c r="Z387" s="34"/>
    </row>
    <row r="388" spans="1:26" ht="15" customHeight="1" x14ac:dyDescent="0.25">
      <c r="A388" s="102"/>
      <c r="B388" s="58"/>
      <c r="C388" s="97"/>
      <c r="D388" s="189"/>
      <c r="E388" s="97"/>
      <c r="F388" s="199"/>
      <c r="G388" s="33"/>
      <c r="H388" s="373">
        <v>7</v>
      </c>
      <c r="I388" s="100"/>
      <c r="J388" s="33"/>
      <c r="K388" s="43">
        <f>SUM(K387)+H388</f>
        <v>2323</v>
      </c>
      <c r="L388" s="58"/>
      <c r="M388" s="58"/>
      <c r="N388" s="58"/>
      <c r="O388" s="83"/>
      <c r="P388" s="60"/>
      <c r="Q388" s="60"/>
      <c r="R388" s="60"/>
      <c r="S388" s="58"/>
      <c r="T388" s="58"/>
      <c r="U388" s="58"/>
      <c r="V388" s="34"/>
      <c r="W388" s="34"/>
      <c r="X388" s="34"/>
      <c r="Y388" s="34"/>
      <c r="Z388" s="34"/>
    </row>
    <row r="389" spans="1:26" ht="60" customHeight="1" thickBot="1" x14ac:dyDescent="0.3">
      <c r="A389" s="84" t="s">
        <v>355</v>
      </c>
      <c r="B389" s="58" t="s">
        <v>470</v>
      </c>
      <c r="C389" s="97"/>
      <c r="D389" s="116" t="s">
        <v>588</v>
      </c>
      <c r="E389" s="97"/>
      <c r="F389" s="98"/>
      <c r="G389" s="99">
        <f>SUM(H388)+J387</f>
        <v>49897</v>
      </c>
      <c r="H389" s="100"/>
      <c r="I389" s="373">
        <v>2</v>
      </c>
      <c r="J389" s="99">
        <f>SUM(G389)+I389</f>
        <v>49899</v>
      </c>
      <c r="K389" s="43">
        <f>SUM(K388)+I389</f>
        <v>2325</v>
      </c>
      <c r="L389" s="58" t="s">
        <v>232</v>
      </c>
      <c r="M389" s="58" t="s">
        <v>550</v>
      </c>
      <c r="N389" s="58" t="s">
        <v>214</v>
      </c>
      <c r="O389" s="277" t="s">
        <v>469</v>
      </c>
      <c r="P389" s="60"/>
      <c r="Q389" s="101"/>
      <c r="R389" s="60" t="s">
        <v>434</v>
      </c>
      <c r="S389" s="58" t="s">
        <v>482</v>
      </c>
      <c r="T389" s="58"/>
      <c r="U389" s="58"/>
      <c r="V389" s="34"/>
      <c r="W389" s="34"/>
      <c r="X389" s="34"/>
      <c r="Y389" s="34"/>
      <c r="Z389" s="34"/>
    </row>
    <row r="390" spans="1:26" ht="15" customHeight="1" thickBot="1" x14ac:dyDescent="0.3">
      <c r="A390" s="63" t="s">
        <v>555</v>
      </c>
      <c r="B390" s="64"/>
      <c r="C390" s="65"/>
      <c r="D390" s="123"/>
      <c r="E390" s="65"/>
      <c r="F390" s="66"/>
      <c r="G390" s="124"/>
      <c r="H390" s="125"/>
      <c r="I390" s="125"/>
      <c r="J390" s="124"/>
      <c r="K390" s="68"/>
      <c r="L390" s="71"/>
      <c r="M390" s="71"/>
      <c r="N390" s="71"/>
      <c r="O390" s="72"/>
      <c r="P390" s="73"/>
      <c r="Q390" s="73"/>
      <c r="R390" s="73"/>
      <c r="S390" s="71"/>
      <c r="T390" s="71"/>
      <c r="U390" s="71"/>
      <c r="V390" s="74"/>
      <c r="W390" s="74"/>
      <c r="X390" s="74"/>
      <c r="Y390" s="74"/>
      <c r="Z390" s="75"/>
    </row>
    <row r="391" spans="1:26" ht="15" customHeight="1" x14ac:dyDescent="0.25">
      <c r="A391" s="91"/>
      <c r="B391" s="51"/>
      <c r="C391" s="216" t="s">
        <v>296</v>
      </c>
      <c r="D391" s="123"/>
      <c r="E391" s="179" t="s">
        <v>297</v>
      </c>
      <c r="F391" s="94"/>
      <c r="G391" s="21"/>
      <c r="H391" s="377">
        <v>4</v>
      </c>
      <c r="I391" s="126"/>
      <c r="J391" s="21"/>
      <c r="K391" s="55">
        <f>SUM(K389)+H391</f>
        <v>2329</v>
      </c>
      <c r="L391" s="51"/>
      <c r="M391" s="51"/>
      <c r="N391" s="51"/>
      <c r="O391" s="96"/>
      <c r="P391" s="95"/>
      <c r="Q391" s="95"/>
      <c r="R391" s="95"/>
      <c r="S391" s="51"/>
      <c r="T391" s="51"/>
      <c r="U391" s="51"/>
      <c r="V391" s="22"/>
      <c r="W391" s="22"/>
      <c r="X391" s="22"/>
      <c r="Y391" s="22"/>
      <c r="Z391" s="22"/>
    </row>
    <row r="392" spans="1:26" ht="30" customHeight="1" thickBot="1" x14ac:dyDescent="0.3">
      <c r="A392" s="84" t="s">
        <v>566</v>
      </c>
      <c r="B392" s="58" t="s">
        <v>74</v>
      </c>
      <c r="C392" s="123"/>
      <c r="D392" s="195"/>
      <c r="E392" s="236"/>
      <c r="F392" s="192"/>
      <c r="G392" s="99">
        <f>SUM(H391)+J389</f>
        <v>49903</v>
      </c>
      <c r="H392" s="100"/>
      <c r="I392" s="373">
        <v>55</v>
      </c>
      <c r="J392" s="99">
        <f>SUM(G392)+I392</f>
        <v>49958</v>
      </c>
      <c r="K392" s="43">
        <f>SUM(K391)+I392</f>
        <v>2384</v>
      </c>
      <c r="L392" s="58" t="s">
        <v>417</v>
      </c>
      <c r="M392" s="58" t="s">
        <v>235</v>
      </c>
      <c r="N392" s="58"/>
      <c r="O392" s="279"/>
      <c r="P392" s="60"/>
      <c r="Q392" s="101"/>
      <c r="R392" s="60" t="s">
        <v>434</v>
      </c>
      <c r="S392" s="58"/>
      <c r="T392" s="58"/>
      <c r="U392" s="58"/>
      <c r="V392" s="34"/>
      <c r="W392" s="34"/>
      <c r="X392" s="34"/>
      <c r="Y392" s="34"/>
      <c r="Z392" s="34"/>
    </row>
    <row r="393" spans="1:26" ht="15" customHeight="1" thickBot="1" x14ac:dyDescent="0.3">
      <c r="A393" s="63" t="s">
        <v>387</v>
      </c>
      <c r="B393" s="64"/>
      <c r="C393" s="123"/>
      <c r="D393" s="285" t="s">
        <v>589</v>
      </c>
      <c r="E393" s="213"/>
      <c r="F393" s="66"/>
      <c r="G393" s="124"/>
      <c r="H393" s="125"/>
      <c r="I393" s="125"/>
      <c r="J393" s="124"/>
      <c r="K393" s="73"/>
      <c r="L393" s="71"/>
      <c r="M393" s="71"/>
      <c r="N393" s="71"/>
      <c r="O393" s="72"/>
      <c r="P393" s="73"/>
      <c r="Q393" s="73"/>
      <c r="R393" s="73"/>
      <c r="S393" s="71"/>
      <c r="T393" s="71"/>
      <c r="U393" s="71"/>
      <c r="V393" s="74"/>
      <c r="W393" s="74"/>
      <c r="X393" s="74"/>
      <c r="Y393" s="74"/>
      <c r="Z393" s="75"/>
    </row>
    <row r="394" spans="1:26" ht="15" customHeight="1" x14ac:dyDescent="0.25">
      <c r="A394" s="91"/>
      <c r="B394" s="51"/>
      <c r="C394" s="123"/>
      <c r="D394" s="146"/>
      <c r="E394" s="92"/>
      <c r="F394" s="198"/>
      <c r="G394" s="160"/>
      <c r="H394" s="377">
        <v>6</v>
      </c>
      <c r="I394" s="126"/>
      <c r="J394" s="160"/>
      <c r="K394" s="55">
        <f>SUM(K392)+H394</f>
        <v>2390</v>
      </c>
      <c r="L394" s="286" t="s">
        <v>642</v>
      </c>
      <c r="M394" s="287"/>
      <c r="N394" s="287"/>
      <c r="O394" s="288"/>
      <c r="P394" s="95"/>
      <c r="Q394" s="95"/>
      <c r="R394" s="95"/>
      <c r="S394" s="51"/>
      <c r="T394" s="51"/>
      <c r="U394" s="51"/>
      <c r="V394" s="22"/>
      <c r="W394" s="22"/>
      <c r="X394" s="22"/>
      <c r="Y394" s="22"/>
      <c r="Z394" s="22"/>
    </row>
    <row r="395" spans="1:26" ht="15" customHeight="1" x14ac:dyDescent="0.25">
      <c r="A395" s="84" t="s">
        <v>653</v>
      </c>
      <c r="B395" s="58" t="s">
        <v>654</v>
      </c>
      <c r="C395" s="289"/>
      <c r="D395" s="146"/>
      <c r="E395" s="92"/>
      <c r="F395" s="149"/>
      <c r="G395" s="160">
        <f>SUM(H386)+J385</f>
        <v>49888</v>
      </c>
      <c r="H395" s="100"/>
      <c r="I395" s="373">
        <v>10</v>
      </c>
      <c r="J395" s="99">
        <f>SUM(G395)+I395</f>
        <v>49898</v>
      </c>
      <c r="K395" s="43">
        <f>SUM(K394)+I395</f>
        <v>2400</v>
      </c>
      <c r="L395" s="97"/>
      <c r="M395" s="97"/>
      <c r="N395" s="97"/>
      <c r="O395" s="97"/>
      <c r="P395" s="95"/>
      <c r="Q395" s="60"/>
      <c r="R395" s="60"/>
      <c r="S395" s="58"/>
      <c r="T395" s="51"/>
      <c r="U395" s="51"/>
      <c r="V395" s="22"/>
      <c r="W395" s="22"/>
      <c r="X395" s="22"/>
      <c r="Y395" s="22"/>
      <c r="Z395" s="22"/>
    </row>
    <row r="396" spans="1:26" ht="15" customHeight="1" x14ac:dyDescent="0.25">
      <c r="A396" s="102"/>
      <c r="B396" s="58"/>
      <c r="C396" s="289"/>
      <c r="D396" s="146"/>
      <c r="E396" s="92"/>
      <c r="F396" s="149"/>
      <c r="G396" s="99"/>
      <c r="H396" s="373">
        <v>11</v>
      </c>
      <c r="I396" s="100"/>
      <c r="J396" s="99"/>
      <c r="K396" s="43">
        <f>SUM(K395)+H396</f>
        <v>2411</v>
      </c>
      <c r="L396" s="97"/>
      <c r="M396" s="97"/>
      <c r="N396" s="97"/>
      <c r="O396" s="97"/>
      <c r="P396" s="95"/>
      <c r="Q396" s="290"/>
      <c r="R396" s="60"/>
      <c r="S396" s="58"/>
      <c r="T396" s="51"/>
      <c r="U396" s="51"/>
      <c r="V396" s="22"/>
      <c r="W396" s="22"/>
      <c r="X396" s="22"/>
      <c r="Y396" s="22"/>
      <c r="Z396" s="22"/>
    </row>
    <row r="397" spans="1:26" ht="15" customHeight="1" x14ac:dyDescent="0.25">
      <c r="A397" s="50" t="s">
        <v>343</v>
      </c>
      <c r="B397" s="51" t="s">
        <v>404</v>
      </c>
      <c r="C397" s="97"/>
      <c r="D397" s="146"/>
      <c r="E397" s="97"/>
      <c r="F397" s="149"/>
      <c r="G397" s="142">
        <f>SUM(H394)+J392</f>
        <v>49964</v>
      </c>
      <c r="H397" s="135"/>
      <c r="I397" s="378">
        <v>10</v>
      </c>
      <c r="J397" s="142">
        <f>SUM(G397)+I397</f>
        <v>49974</v>
      </c>
      <c r="K397" s="106">
        <f>SUM(K396)+I397</f>
        <v>2421</v>
      </c>
      <c r="L397" s="108"/>
      <c r="M397" s="108"/>
      <c r="N397" s="51"/>
      <c r="O397" s="291" t="s">
        <v>602</v>
      </c>
      <c r="P397" s="95"/>
      <c r="Q397" s="221"/>
      <c r="R397" s="60"/>
      <c r="S397" s="58" t="s">
        <v>483</v>
      </c>
      <c r="T397" s="51"/>
      <c r="U397" s="51"/>
      <c r="V397" s="22"/>
      <c r="W397" s="22"/>
      <c r="X397" s="22"/>
      <c r="Y397" s="22"/>
      <c r="Z397" s="22"/>
    </row>
    <row r="398" spans="1:26" ht="15" customHeight="1" x14ac:dyDescent="0.25">
      <c r="A398" s="50"/>
      <c r="B398" s="51" t="s">
        <v>339</v>
      </c>
      <c r="C398" s="97"/>
      <c r="D398" s="146"/>
      <c r="E398" s="97"/>
      <c r="F398" s="149"/>
      <c r="G398" s="142"/>
      <c r="H398" s="135"/>
      <c r="I398" s="378"/>
      <c r="J398" s="142"/>
      <c r="K398" s="106"/>
      <c r="L398" s="113"/>
      <c r="M398" s="113"/>
      <c r="N398" s="51"/>
      <c r="O398" s="291"/>
      <c r="P398" s="60"/>
      <c r="Q398" s="221"/>
      <c r="R398" s="60" t="s">
        <v>434</v>
      </c>
      <c r="S398" s="58" t="s">
        <v>484</v>
      </c>
      <c r="T398" s="51"/>
      <c r="U398" s="51"/>
      <c r="V398" s="34"/>
      <c r="W398" s="22"/>
      <c r="X398" s="22"/>
      <c r="Y398" s="22"/>
      <c r="Z398" s="22"/>
    </row>
    <row r="399" spans="1:26" ht="15" customHeight="1" x14ac:dyDescent="0.25">
      <c r="A399" s="115"/>
      <c r="B399" s="58" t="s">
        <v>298</v>
      </c>
      <c r="C399" s="97"/>
      <c r="D399" s="146"/>
      <c r="E399" s="97"/>
      <c r="F399" s="98"/>
      <c r="G399" s="142"/>
      <c r="H399" s="135"/>
      <c r="I399" s="378"/>
      <c r="J399" s="142"/>
      <c r="K399" s="106"/>
      <c r="L399" s="159"/>
      <c r="M399" s="159"/>
      <c r="N399" s="58"/>
      <c r="O399" s="292"/>
      <c r="P399" s="60"/>
      <c r="Q399" s="212"/>
      <c r="R399" s="60"/>
      <c r="S399" s="58" t="s">
        <v>485</v>
      </c>
      <c r="T399" s="58"/>
      <c r="U399" s="58"/>
      <c r="V399" s="34"/>
      <c r="W399" s="34"/>
      <c r="X399" s="34"/>
      <c r="Y399" s="34"/>
      <c r="Z399" s="34"/>
    </row>
    <row r="400" spans="1:26" ht="15" customHeight="1" thickBot="1" x14ac:dyDescent="0.3">
      <c r="A400" s="102"/>
      <c r="B400" s="78"/>
      <c r="C400" s="293"/>
      <c r="D400" s="146"/>
      <c r="E400" s="293"/>
      <c r="F400" s="294"/>
      <c r="G400" s="167"/>
      <c r="H400" s="373">
        <v>6</v>
      </c>
      <c r="I400" s="100"/>
      <c r="J400" s="99"/>
      <c r="K400" s="43">
        <f>SUM(K397)+H400</f>
        <v>2427</v>
      </c>
      <c r="L400" s="58"/>
      <c r="M400" s="58"/>
      <c r="N400" s="58"/>
      <c r="O400" s="83"/>
      <c r="P400" s="60"/>
      <c r="Q400" s="60"/>
      <c r="R400" s="60"/>
      <c r="S400" s="58"/>
      <c r="T400" s="58"/>
      <c r="U400" s="58"/>
      <c r="V400" s="34"/>
      <c r="W400" s="34"/>
      <c r="X400" s="34"/>
      <c r="Y400" s="34"/>
      <c r="Z400" s="34"/>
    </row>
    <row r="401" spans="1:26" ht="15" customHeight="1" thickBot="1" x14ac:dyDescent="0.3">
      <c r="A401" s="295" t="s">
        <v>42</v>
      </c>
      <c r="B401" s="37" t="s">
        <v>220</v>
      </c>
      <c r="C401" s="86"/>
      <c r="D401" s="296"/>
      <c r="E401" s="86"/>
      <c r="F401" s="88"/>
      <c r="G401" s="297">
        <f>SUM(J397)+H400</f>
        <v>49980</v>
      </c>
      <c r="H401" s="298"/>
      <c r="I401" s="299"/>
      <c r="J401" s="59"/>
      <c r="K401" s="43"/>
      <c r="L401" s="58"/>
      <c r="M401" s="58"/>
      <c r="N401" s="58"/>
      <c r="O401" s="83"/>
      <c r="P401" s="60"/>
      <c r="Q401" s="60"/>
      <c r="R401" s="60"/>
      <c r="S401" s="58"/>
      <c r="T401" s="58"/>
      <c r="U401" s="58"/>
      <c r="V401" s="34"/>
      <c r="W401" s="34"/>
      <c r="X401" s="34"/>
      <c r="Y401" s="34"/>
      <c r="Z401" s="34"/>
    </row>
    <row r="402" spans="1:26" ht="15" customHeight="1" thickBot="1" x14ac:dyDescent="0.3">
      <c r="A402" s="300"/>
      <c r="B402" s="301"/>
      <c r="C402" s="302"/>
      <c r="D402" s="302"/>
      <c r="E402" s="302"/>
      <c r="F402" s="303"/>
      <c r="G402" s="304"/>
      <c r="H402" s="82"/>
      <c r="I402" s="43"/>
      <c r="J402" s="60"/>
      <c r="K402" s="43"/>
      <c r="L402" s="58"/>
      <c r="M402" s="58"/>
      <c r="N402" s="58"/>
      <c r="O402" s="83"/>
      <c r="P402" s="60"/>
      <c r="Q402" s="60"/>
      <c r="R402" s="60"/>
      <c r="S402" s="58"/>
      <c r="T402" s="58"/>
      <c r="U402" s="58"/>
      <c r="V402" s="58"/>
      <c r="W402" s="58"/>
      <c r="X402" s="58"/>
      <c r="Y402" s="58"/>
      <c r="Z402" s="58"/>
    </row>
    <row r="403" spans="1:26" ht="15" customHeight="1" thickBot="1" x14ac:dyDescent="0.3">
      <c r="A403" s="305" t="s">
        <v>312</v>
      </c>
      <c r="B403" s="306" t="s">
        <v>222</v>
      </c>
      <c r="C403" s="86"/>
      <c r="D403" s="86"/>
      <c r="E403" s="86"/>
      <c r="F403" s="88"/>
      <c r="G403" s="307"/>
      <c r="H403" s="308">
        <f>SUM(H11:H401)</f>
        <v>324</v>
      </c>
      <c r="I403" s="309"/>
      <c r="J403" s="60"/>
      <c r="K403" s="43"/>
      <c r="L403" s="58"/>
      <c r="M403" s="58"/>
      <c r="N403" s="58"/>
      <c r="O403" s="83"/>
      <c r="P403" s="60"/>
      <c r="Q403" s="60"/>
      <c r="R403" s="60"/>
      <c r="S403" s="58"/>
      <c r="T403" s="58"/>
      <c r="U403" s="58"/>
      <c r="V403" s="58"/>
      <c r="W403" s="58"/>
      <c r="X403" s="58"/>
      <c r="Y403" s="58"/>
      <c r="Z403" s="58"/>
    </row>
    <row r="404" spans="1:26" ht="15" customHeight="1" thickBot="1" x14ac:dyDescent="0.3">
      <c r="A404" s="310" t="s">
        <v>382</v>
      </c>
      <c r="B404" s="311" t="s">
        <v>276</v>
      </c>
      <c r="C404" s="312"/>
      <c r="D404" s="312"/>
      <c r="E404" s="312"/>
      <c r="F404" s="313"/>
      <c r="G404" s="314"/>
      <c r="H404" s="315"/>
      <c r="I404" s="316">
        <f>SUM(I11:I401)</f>
        <v>2103</v>
      </c>
      <c r="J404" s="317"/>
      <c r="K404" s="82"/>
      <c r="L404" s="58"/>
      <c r="M404" s="58"/>
      <c r="N404" s="58"/>
      <c r="O404" s="83"/>
      <c r="P404" s="60"/>
      <c r="Q404" s="60"/>
      <c r="R404" s="60"/>
      <c r="S404" s="58"/>
      <c r="T404" s="58"/>
      <c r="U404" s="58"/>
      <c r="V404" s="58"/>
      <c r="W404" s="58"/>
      <c r="X404" s="58"/>
      <c r="Y404" s="58"/>
      <c r="Z404" s="58"/>
    </row>
    <row r="405" spans="1:26" ht="15" customHeight="1" thickBot="1" x14ac:dyDescent="0.3">
      <c r="A405" s="310" t="s">
        <v>381</v>
      </c>
      <c r="B405" s="311" t="s">
        <v>317</v>
      </c>
      <c r="C405" s="312"/>
      <c r="D405" s="312"/>
      <c r="E405" s="312"/>
      <c r="F405" s="313"/>
      <c r="G405" s="314"/>
      <c r="H405" s="315"/>
      <c r="I405" s="315"/>
      <c r="J405" s="314"/>
      <c r="K405" s="308">
        <f>SUM(K400)</f>
        <v>2427</v>
      </c>
      <c r="L405" s="318"/>
      <c r="M405" s="319"/>
      <c r="N405" s="319"/>
      <c r="O405" s="320"/>
      <c r="P405" s="60"/>
      <c r="Q405" s="60"/>
      <c r="R405" s="60"/>
      <c r="S405" s="58"/>
      <c r="T405" s="58"/>
      <c r="U405" s="58"/>
      <c r="V405" s="58"/>
      <c r="W405" s="58"/>
      <c r="X405" s="58"/>
      <c r="Y405" s="58"/>
      <c r="Z405" s="58"/>
    </row>
    <row r="406" spans="1:26" ht="15" customHeight="1" thickBot="1" x14ac:dyDescent="0.3">
      <c r="A406" s="321" t="s">
        <v>449</v>
      </c>
      <c r="B406" s="37" t="s">
        <v>373</v>
      </c>
      <c r="C406" s="86"/>
      <c r="D406" s="86"/>
      <c r="E406" s="86"/>
      <c r="F406" s="88"/>
      <c r="G406" s="297">
        <f>SUM(J11)</f>
        <v>47574</v>
      </c>
      <c r="H406" s="322" t="str">
        <f>DATEDIF(G406,G407,"y")&amp;" an"&amp;IF(DATEDIF(G406,G407,"y")&gt;1,
"s, ",", ")&amp;DATEDIF(G406,G407,"ym")&amp;" mois, "&amp;DATEDIF(G406,G407,"md")&amp;" jour"&amp;IF(DATEDIF(G406,G407,"md")&gt;1,"s","")</f>
        <v>6 ans, 7 mois, 0 jour</v>
      </c>
      <c r="I406" s="323"/>
      <c r="J406" s="324"/>
      <c r="K406" s="325"/>
      <c r="L406" s="326" t="s">
        <v>584</v>
      </c>
      <c r="M406" s="327"/>
      <c r="N406" s="328" t="s">
        <v>389</v>
      </c>
      <c r="O406" s="329" t="s">
        <v>390</v>
      </c>
      <c r="P406" s="330"/>
      <c r="Q406" s="331"/>
      <c r="R406" s="331"/>
      <c r="S406" s="331"/>
      <c r="T406" s="331"/>
      <c r="U406" s="58"/>
      <c r="V406" s="58"/>
      <c r="W406" s="58"/>
      <c r="X406" s="58"/>
      <c r="Y406" s="58"/>
      <c r="Z406" s="58"/>
    </row>
    <row r="407" spans="1:26" ht="15" customHeight="1" thickBot="1" x14ac:dyDescent="0.3">
      <c r="A407" s="321" t="s">
        <v>415</v>
      </c>
      <c r="B407" s="37" t="s">
        <v>374</v>
      </c>
      <c r="C407" s="86"/>
      <c r="D407" s="86"/>
      <c r="E407" s="86"/>
      <c r="F407" s="88"/>
      <c r="G407" s="297">
        <f>SUM(G401)</f>
        <v>49980</v>
      </c>
      <c r="H407" s="332"/>
      <c r="I407" s="333"/>
      <c r="J407" s="334"/>
      <c r="K407" s="335"/>
      <c r="L407" s="336" t="str">
        <f>A4</f>
        <v>France</v>
      </c>
      <c r="M407" s="209" t="str">
        <f>B6</f>
        <v>La Grande Motte</v>
      </c>
      <c r="N407" s="337">
        <f>SUM(G6)</f>
        <v>47429</v>
      </c>
      <c r="O407" s="338">
        <f>SUM(J6)</f>
        <v>47519</v>
      </c>
      <c r="P407" s="339"/>
      <c r="Q407" s="99"/>
      <c r="R407" s="99"/>
      <c r="S407" s="99"/>
      <c r="T407" s="99"/>
      <c r="U407" s="58"/>
      <c r="V407" s="58"/>
      <c r="W407" s="58"/>
      <c r="X407" s="58"/>
      <c r="Y407" s="58"/>
      <c r="Z407" s="58"/>
    </row>
    <row r="408" spans="1:26" ht="15" customHeight="1" x14ac:dyDescent="0.25">
      <c r="A408" s="310" t="s">
        <v>618</v>
      </c>
      <c r="J408" s="344"/>
      <c r="K408" s="335"/>
      <c r="L408" s="336" t="str">
        <f>A83</f>
        <v>Espagne</v>
      </c>
      <c r="M408" s="209" t="str">
        <f>B83</f>
        <v>Gibraltar</v>
      </c>
      <c r="N408" s="337">
        <f>SUM(G83)</f>
        <v>47866</v>
      </c>
      <c r="O408" s="338">
        <f>SUM(J83)</f>
        <v>47896</v>
      </c>
      <c r="P408" s="339"/>
      <c r="Q408" s="99"/>
      <c r="R408" s="99"/>
      <c r="S408" s="99"/>
      <c r="T408" s="99"/>
      <c r="U408" s="58"/>
      <c r="V408" s="58"/>
      <c r="W408" s="58"/>
      <c r="X408" s="58"/>
      <c r="Y408" s="58"/>
      <c r="Z408" s="58"/>
    </row>
    <row r="409" spans="1:26" ht="15" customHeight="1" x14ac:dyDescent="0.25">
      <c r="A409" s="310" t="s">
        <v>619</v>
      </c>
      <c r="J409" s="344"/>
      <c r="K409" s="335"/>
      <c r="L409" s="336" t="str">
        <f>A157</f>
        <v>Trinidad et Tobago</v>
      </c>
      <c r="M409" s="209" t="str">
        <f>B157</f>
        <v>Peak yacht marina</v>
      </c>
      <c r="N409" s="337">
        <f>SUM(G157)</f>
        <v>48394</v>
      </c>
      <c r="O409" s="338">
        <f>SUM(J157)</f>
        <v>48429</v>
      </c>
      <c r="P409" s="339"/>
      <c r="Q409" s="99"/>
      <c r="R409" s="99"/>
      <c r="S409" s="99"/>
      <c r="T409" s="99"/>
      <c r="U409" s="58"/>
      <c r="V409" s="58"/>
      <c r="W409" s="58"/>
      <c r="X409" s="58"/>
      <c r="Y409" s="58"/>
      <c r="Z409" s="58"/>
    </row>
    <row r="410" spans="1:26" ht="15" customHeight="1" thickBot="1" x14ac:dyDescent="0.3">
      <c r="A410" s="310" t="s">
        <v>411</v>
      </c>
      <c r="C410" s="345"/>
      <c r="D410" s="345"/>
      <c r="E410" s="345"/>
      <c r="F410" s="346"/>
      <c r="G410" s="347"/>
      <c r="H410" s="348"/>
      <c r="I410" s="348"/>
      <c r="J410" s="349"/>
      <c r="K410" s="335"/>
      <c r="L410" s="336" t="str">
        <f>A220</f>
        <v>Polynésie Française</v>
      </c>
      <c r="M410" s="209" t="s">
        <v>357</v>
      </c>
      <c r="N410" s="337">
        <f>SUM(G220)</f>
        <v>48721</v>
      </c>
      <c r="O410" s="338">
        <f>SUM(J220)</f>
        <v>49086</v>
      </c>
      <c r="P410" s="339"/>
      <c r="Q410" s="99"/>
      <c r="R410" s="99"/>
      <c r="S410" s="99"/>
      <c r="T410" s="99"/>
      <c r="U410" s="58"/>
      <c r="V410" s="58"/>
      <c r="W410" s="58"/>
      <c r="X410" s="58"/>
      <c r="Y410" s="58"/>
      <c r="Z410" s="58"/>
    </row>
    <row r="411" spans="1:26" ht="15" customHeight="1" x14ac:dyDescent="0.25">
      <c r="A411" s="321" t="s">
        <v>413</v>
      </c>
      <c r="B411" s="350" t="s">
        <v>437</v>
      </c>
      <c r="C411" s="351"/>
      <c r="D411" s="351"/>
      <c r="E411" s="351"/>
      <c r="F411" s="352"/>
      <c r="G411" s="353"/>
      <c r="H411" s="354"/>
      <c r="I411" s="354"/>
      <c r="J411" s="355"/>
      <c r="K411" s="335"/>
      <c r="L411" s="336" t="str">
        <f>A272</f>
        <v>Fidji</v>
      </c>
      <c r="M411" s="209" t="s">
        <v>544</v>
      </c>
      <c r="N411" s="337">
        <f>SUM(G272)</f>
        <v>49103</v>
      </c>
      <c r="O411" s="338">
        <f>SUM(J272)</f>
        <v>49128</v>
      </c>
      <c r="P411" s="339"/>
      <c r="Q411" s="99"/>
      <c r="R411" s="99"/>
      <c r="S411" s="99"/>
      <c r="T411" s="99"/>
      <c r="U411" s="58"/>
      <c r="V411" s="58"/>
      <c r="W411" s="58"/>
      <c r="X411" s="58"/>
      <c r="Y411" s="58"/>
      <c r="Z411" s="58"/>
    </row>
    <row r="412" spans="1:26" ht="15" customHeight="1" thickBot="1" x14ac:dyDescent="0.3">
      <c r="A412" s="356" t="s">
        <v>414</v>
      </c>
      <c r="B412" s="357" t="s">
        <v>101</v>
      </c>
      <c r="J412" s="344"/>
      <c r="K412" s="335"/>
      <c r="L412" s="336" t="str">
        <f>A348</f>
        <v>Thaïlande</v>
      </c>
      <c r="M412" s="209" t="str">
        <f>B348</f>
        <v>Banchebilang</v>
      </c>
      <c r="N412" s="337">
        <f>SUM(G348)</f>
        <v>49554</v>
      </c>
      <c r="O412" s="338">
        <f>SUM(J348)</f>
        <v>49594</v>
      </c>
      <c r="P412" s="339"/>
      <c r="Q412" s="99"/>
      <c r="R412" s="99"/>
      <c r="S412" s="99"/>
      <c r="T412" s="99"/>
      <c r="U412" s="58"/>
      <c r="V412" s="58"/>
      <c r="W412" s="58"/>
      <c r="X412" s="58"/>
      <c r="Y412" s="58"/>
      <c r="Z412" s="58"/>
    </row>
    <row r="413" spans="1:26" ht="15" customHeight="1" thickBot="1" x14ac:dyDescent="0.3">
      <c r="A413" s="358"/>
      <c r="B413" s="359"/>
      <c r="C413" s="360"/>
      <c r="D413" s="345"/>
      <c r="E413" s="345"/>
      <c r="F413" s="346"/>
      <c r="G413" s="347"/>
      <c r="H413" s="348"/>
      <c r="I413" s="348"/>
      <c r="J413" s="349"/>
      <c r="K413" s="335"/>
      <c r="L413" s="361" t="str">
        <f>A375</f>
        <v>Afrique du sud</v>
      </c>
      <c r="M413" s="362" t="str">
        <f>B379</f>
        <v>Simon's Town</v>
      </c>
      <c r="N413" s="363">
        <f>SUM(G375)</f>
        <v>49830</v>
      </c>
      <c r="O413" s="364">
        <f>SUM(J375)</f>
        <v>49865</v>
      </c>
      <c r="P413" s="339"/>
      <c r="Q413" s="99"/>
      <c r="R413" s="99"/>
      <c r="S413" s="99"/>
      <c r="T413" s="99"/>
      <c r="U413" s="58"/>
      <c r="V413" s="58"/>
      <c r="W413" s="58"/>
      <c r="X413" s="58"/>
      <c r="Y413" s="58"/>
      <c r="Z413" s="58"/>
    </row>
    <row r="414" spans="1:26" ht="15" customHeight="1" x14ac:dyDescent="0.25">
      <c r="K414" s="342"/>
    </row>
    <row r="415" spans="1:26" ht="15" customHeight="1" x14ac:dyDescent="0.25"/>
    <row r="416" spans="1:26" ht="15" customHeight="1" x14ac:dyDescent="0.25"/>
    <row r="417" ht="15" customHeight="1" x14ac:dyDescent="0.25"/>
    <row r="418" ht="15" customHeight="1" x14ac:dyDescent="0.25"/>
    <row r="419" ht="15" customHeight="1" x14ac:dyDescent="0.25"/>
  </sheetData>
  <sheetProtection algorithmName="SHA-512" hashValue="ioIasOVW2Ri/m3jA/WG/OvB9c738GH57OtN8v5x7hr/VsGfionuqU2ituuAgJawj2PqlLdQetuX8XUXxtnaMEg==" saltValue="fKvd6Cl6bfgFF1RdeI21TQ==" spinCount="100000" sheet="1" objects="1" scenarios="1"/>
  <autoFilter ref="A1:Z401" xr:uid="{9A489229-4EA6-4398-A8C4-1FF3885551A9}">
    <filterColumn colId="24" hiddenButton="1" showButton="0"/>
  </autoFilter>
  <mergeCells count="481">
    <mergeCell ref="M397:M399"/>
    <mergeCell ref="L397:L399"/>
    <mergeCell ref="L334:L335"/>
    <mergeCell ref="M348:M350"/>
    <mergeCell ref="L348:L350"/>
    <mergeCell ref="M345:M346"/>
    <mergeCell ref="L345:L346"/>
    <mergeCell ref="M360:M361"/>
    <mergeCell ref="L360:L361"/>
    <mergeCell ref="M363:M365"/>
    <mergeCell ref="L363:L365"/>
    <mergeCell ref="M29:M30"/>
    <mergeCell ref="L29:L30"/>
    <mergeCell ref="M20:M25"/>
    <mergeCell ref="L20:L25"/>
    <mergeCell ref="M15:M17"/>
    <mergeCell ref="L15:L17"/>
    <mergeCell ref="M93:M94"/>
    <mergeCell ref="L93:L94"/>
    <mergeCell ref="M88:M91"/>
    <mergeCell ref="L88:L91"/>
    <mergeCell ref="M62:M64"/>
    <mergeCell ref="L62:L64"/>
    <mergeCell ref="M52:M60"/>
    <mergeCell ref="L52:L60"/>
    <mergeCell ref="M49:M50"/>
    <mergeCell ref="L49:L50"/>
    <mergeCell ref="M42:M47"/>
    <mergeCell ref="L42:L47"/>
    <mergeCell ref="M34:M40"/>
    <mergeCell ref="L34:L40"/>
    <mergeCell ref="O93:O94"/>
    <mergeCell ref="N93:N94"/>
    <mergeCell ref="N274:N275"/>
    <mergeCell ref="N265:N266"/>
    <mergeCell ref="M299:M313"/>
    <mergeCell ref="L299:L313"/>
    <mergeCell ref="M315:M316"/>
    <mergeCell ref="L315:L316"/>
    <mergeCell ref="N318:N327"/>
    <mergeCell ref="M318:M327"/>
    <mergeCell ref="L318:L327"/>
    <mergeCell ref="M186:M196"/>
    <mergeCell ref="L186:L196"/>
    <mergeCell ref="M177:M181"/>
    <mergeCell ref="L177:L181"/>
    <mergeCell ref="M174:M175"/>
    <mergeCell ref="L174:L175"/>
    <mergeCell ref="M214:M218"/>
    <mergeCell ref="L214:L218"/>
    <mergeCell ref="L220:L263"/>
    <mergeCell ref="M265:M266"/>
    <mergeCell ref="L265:L266"/>
    <mergeCell ref="M277:M279"/>
    <mergeCell ref="L277:L279"/>
    <mergeCell ref="O117:O119"/>
    <mergeCell ref="T234:U234"/>
    <mergeCell ref="D393:D401"/>
    <mergeCell ref="D128:D143"/>
    <mergeCell ref="D144:D154"/>
    <mergeCell ref="D155:D161"/>
    <mergeCell ref="D162:D166"/>
    <mergeCell ref="D167:D186"/>
    <mergeCell ref="D187:D203"/>
    <mergeCell ref="D204:D214"/>
    <mergeCell ref="D215:D219"/>
    <mergeCell ref="D220:D229"/>
    <mergeCell ref="D230:D238"/>
    <mergeCell ref="D239:D254"/>
    <mergeCell ref="G360:G361"/>
    <mergeCell ref="E391:E392"/>
    <mergeCell ref="E371:E373"/>
    <mergeCell ref="D389:D392"/>
    <mergeCell ref="G277:G279"/>
    <mergeCell ref="G299:G313"/>
    <mergeCell ref="J274:J275"/>
    <mergeCell ref="I274:I275"/>
    <mergeCell ref="I348:I350"/>
    <mergeCell ref="G220:G263"/>
    <mergeCell ref="W101:Z101"/>
    <mergeCell ref="K15:K17"/>
    <mergeCell ref="K20:K25"/>
    <mergeCell ref="K52:K60"/>
    <mergeCell ref="K88:K91"/>
    <mergeCell ref="J177:J181"/>
    <mergeCell ref="H177:H181"/>
    <mergeCell ref="J174:J175"/>
    <mergeCell ref="I174:I175"/>
    <mergeCell ref="H174:H175"/>
    <mergeCell ref="I177:I181"/>
    <mergeCell ref="K174:K175"/>
    <mergeCell ref="K177:K181"/>
    <mergeCell ref="I29:I30"/>
    <mergeCell ref="I49:I50"/>
    <mergeCell ref="I34:I40"/>
    <mergeCell ref="P29:P30"/>
    <mergeCell ref="M99:M111"/>
    <mergeCell ref="I162:I172"/>
    <mergeCell ref="O66:O72"/>
    <mergeCell ref="P114:P115"/>
    <mergeCell ref="J85:J86"/>
    <mergeCell ref="J162:J172"/>
    <mergeCell ref="O99:O111"/>
    <mergeCell ref="X300:Z300"/>
    <mergeCell ref="L117:L119"/>
    <mergeCell ref="M117:M119"/>
    <mergeCell ref="A397:A399"/>
    <mergeCell ref="G397:G399"/>
    <mergeCell ref="J360:J361"/>
    <mergeCell ref="I360:I361"/>
    <mergeCell ref="E318:E327"/>
    <mergeCell ref="G318:G327"/>
    <mergeCell ref="A315:A316"/>
    <mergeCell ref="A337:A339"/>
    <mergeCell ref="A318:A327"/>
    <mergeCell ref="G375:G380"/>
    <mergeCell ref="G337:G339"/>
    <mergeCell ref="C391:C394"/>
    <mergeCell ref="A345:A346"/>
    <mergeCell ref="J345:J346"/>
    <mergeCell ref="I345:I346"/>
    <mergeCell ref="H345:H346"/>
    <mergeCell ref="G315:G316"/>
    <mergeCell ref="A334:A335"/>
    <mergeCell ref="G334:G335"/>
    <mergeCell ref="F334:F335"/>
    <mergeCell ref="A390:B390"/>
    <mergeCell ref="A393:B393"/>
    <mergeCell ref="E375:E380"/>
    <mergeCell ref="A381:B381"/>
    <mergeCell ref="D328:D349"/>
    <mergeCell ref="D350:D354"/>
    <mergeCell ref="D355:D356"/>
    <mergeCell ref="D357:D369"/>
    <mergeCell ref="A329:A332"/>
    <mergeCell ref="G329:G332"/>
    <mergeCell ref="D370:D384"/>
    <mergeCell ref="D385:D388"/>
    <mergeCell ref="E348:E350"/>
    <mergeCell ref="G345:G346"/>
    <mergeCell ref="G348:G350"/>
    <mergeCell ref="A358:B358"/>
    <mergeCell ref="A375:A380"/>
    <mergeCell ref="A353:B353"/>
    <mergeCell ref="G363:G365"/>
    <mergeCell ref="A363:A365"/>
    <mergeCell ref="A360:A361"/>
    <mergeCell ref="C357:C373"/>
    <mergeCell ref="E354:E355"/>
    <mergeCell ref="C348:C355"/>
    <mergeCell ref="E359:E369"/>
    <mergeCell ref="A348:A350"/>
    <mergeCell ref="A299:A313"/>
    <mergeCell ref="G265:G266"/>
    <mergeCell ref="G282:G284"/>
    <mergeCell ref="G286:G289"/>
    <mergeCell ref="A290:B290"/>
    <mergeCell ref="A297:B297"/>
    <mergeCell ref="E219:E263"/>
    <mergeCell ref="C291:C347"/>
    <mergeCell ref="A277:A279"/>
    <mergeCell ref="A274:A275"/>
    <mergeCell ref="E329:E339"/>
    <mergeCell ref="D255:D272"/>
    <mergeCell ref="D273:D291"/>
    <mergeCell ref="D292:D294"/>
    <mergeCell ref="D295:D299"/>
    <mergeCell ref="D300:D321"/>
    <mergeCell ref="D322:D324"/>
    <mergeCell ref="D325:D327"/>
    <mergeCell ref="A286:A289"/>
    <mergeCell ref="A282:A284"/>
    <mergeCell ref="A280:B280"/>
    <mergeCell ref="E345:E346"/>
    <mergeCell ref="A220:A263"/>
    <mergeCell ref="J186:J196"/>
    <mergeCell ref="K162:K172"/>
    <mergeCell ref="L162:L172"/>
    <mergeCell ref="M162:M172"/>
    <mergeCell ref="N88:N91"/>
    <mergeCell ref="K114:K115"/>
    <mergeCell ref="K85:K86"/>
    <mergeCell ref="K186:K196"/>
    <mergeCell ref="N186:N193"/>
    <mergeCell ref="M135:M136"/>
    <mergeCell ref="M142:M143"/>
    <mergeCell ref="L142:L143"/>
    <mergeCell ref="K93:K94"/>
    <mergeCell ref="J93:J94"/>
    <mergeCell ref="M85:M86"/>
    <mergeCell ref="L85:L86"/>
    <mergeCell ref="O88:O91"/>
    <mergeCell ref="O85:O86"/>
    <mergeCell ref="L183:O183"/>
    <mergeCell ref="O142:O143"/>
    <mergeCell ref="J135:J136"/>
    <mergeCell ref="K135:K136"/>
    <mergeCell ref="K142:K143"/>
    <mergeCell ref="K117:K119"/>
    <mergeCell ref="A4:A8"/>
    <mergeCell ref="A29:A30"/>
    <mergeCell ref="H52:H60"/>
    <mergeCell ref="J62:J64"/>
    <mergeCell ref="H49:H50"/>
    <mergeCell ref="G49:G50"/>
    <mergeCell ref="J99:J111"/>
    <mergeCell ref="J52:J60"/>
    <mergeCell ref="I52:I60"/>
    <mergeCell ref="I62:I64"/>
    <mergeCell ref="A9:B9"/>
    <mergeCell ref="A15:A17"/>
    <mergeCell ref="A20:A25"/>
    <mergeCell ref="A18:B18"/>
    <mergeCell ref="G20:G25"/>
    <mergeCell ref="A52:A60"/>
    <mergeCell ref="H15:H17"/>
    <mergeCell ref="H42:H47"/>
    <mergeCell ref="A66:A72"/>
    <mergeCell ref="G62:G64"/>
    <mergeCell ref="G66:G72"/>
    <mergeCell ref="A62:A64"/>
    <mergeCell ref="V1:Z1"/>
    <mergeCell ref="K66:K72"/>
    <mergeCell ref="J66:J72"/>
    <mergeCell ref="I66:I72"/>
    <mergeCell ref="H66:H72"/>
    <mergeCell ref="J15:J17"/>
    <mergeCell ref="J34:J40"/>
    <mergeCell ref="K42:K47"/>
    <mergeCell ref="J29:J30"/>
    <mergeCell ref="K29:K30"/>
    <mergeCell ref="K49:K50"/>
    <mergeCell ref="J42:J47"/>
    <mergeCell ref="K34:K40"/>
    <mergeCell ref="J49:J50"/>
    <mergeCell ref="J20:J25"/>
    <mergeCell ref="P35:P39"/>
    <mergeCell ref="M66:M72"/>
    <mergeCell ref="L66:L72"/>
    <mergeCell ref="I42:I47"/>
    <mergeCell ref="V2:Z2"/>
    <mergeCell ref="L2:O2"/>
    <mergeCell ref="G2:J2"/>
    <mergeCell ref="I15:I17"/>
    <mergeCell ref="P52:P81"/>
    <mergeCell ref="I20:I25"/>
    <mergeCell ref="H62:H64"/>
    <mergeCell ref="A85:A86"/>
    <mergeCell ref="G85:G86"/>
    <mergeCell ref="A49:A50"/>
    <mergeCell ref="G52:G60"/>
    <mergeCell ref="D11:D27"/>
    <mergeCell ref="D28:D48"/>
    <mergeCell ref="D49:D76"/>
    <mergeCell ref="A34:A40"/>
    <mergeCell ref="G29:G30"/>
    <mergeCell ref="G34:G40"/>
    <mergeCell ref="G42:G47"/>
    <mergeCell ref="A42:A47"/>
    <mergeCell ref="G15:G17"/>
    <mergeCell ref="A75:B75"/>
    <mergeCell ref="H34:H40"/>
    <mergeCell ref="H29:H30"/>
    <mergeCell ref="H135:H136"/>
    <mergeCell ref="I88:I91"/>
    <mergeCell ref="H88:H91"/>
    <mergeCell ref="H162:H172"/>
    <mergeCell ref="I220:I263"/>
    <mergeCell ref="I206:I209"/>
    <mergeCell ref="I186:I196"/>
    <mergeCell ref="G274:G275"/>
    <mergeCell ref="C219:C289"/>
    <mergeCell ref="D77:D90"/>
    <mergeCell ref="D91:D105"/>
    <mergeCell ref="G177:G181"/>
    <mergeCell ref="I135:I136"/>
    <mergeCell ref="E82:E84"/>
    <mergeCell ref="H274:H275"/>
    <mergeCell ref="E277:E289"/>
    <mergeCell ref="I93:I94"/>
    <mergeCell ref="H93:H94"/>
    <mergeCell ref="G93:G94"/>
    <mergeCell ref="K397:K399"/>
    <mergeCell ref="I397:I399"/>
    <mergeCell ref="H397:H399"/>
    <mergeCell ref="L99:L111"/>
    <mergeCell ref="H20:H25"/>
    <mergeCell ref="E52:E72"/>
    <mergeCell ref="M4:M8"/>
    <mergeCell ref="E17:E22"/>
    <mergeCell ref="H85:H86"/>
    <mergeCell ref="K62:K64"/>
    <mergeCell ref="K99:K111"/>
    <mergeCell ref="M114:M115"/>
    <mergeCell ref="L114:L115"/>
    <mergeCell ref="H265:H266"/>
    <mergeCell ref="H220:H263"/>
    <mergeCell ref="J220:J263"/>
    <mergeCell ref="K214:K218"/>
    <mergeCell ref="H348:H350"/>
    <mergeCell ref="I85:I86"/>
    <mergeCell ref="J265:J266"/>
    <mergeCell ref="H99:H111"/>
    <mergeCell ref="J88:J91"/>
    <mergeCell ref="I99:I111"/>
    <mergeCell ref="I265:I266"/>
    <mergeCell ref="L406:M406"/>
    <mergeCell ref="J286:J289"/>
    <mergeCell ref="H286:H289"/>
    <mergeCell ref="J337:J339"/>
    <mergeCell ref="H315:H316"/>
    <mergeCell ref="I315:I316"/>
    <mergeCell ref="I337:I339"/>
    <mergeCell ref="I299:I313"/>
    <mergeCell ref="I282:I284"/>
    <mergeCell ref="H282:H284"/>
    <mergeCell ref="J282:J284"/>
    <mergeCell ref="I286:I289"/>
    <mergeCell ref="H406:J407"/>
    <mergeCell ref="J329:J332"/>
    <mergeCell ref="H334:H335"/>
    <mergeCell ref="I334:I335"/>
    <mergeCell ref="J334:J335"/>
    <mergeCell ref="H318:H327"/>
    <mergeCell ref="K286:K289"/>
    <mergeCell ref="K337:K339"/>
    <mergeCell ref="K315:K316"/>
    <mergeCell ref="J348:J350"/>
    <mergeCell ref="J397:J399"/>
    <mergeCell ref="H337:H339"/>
    <mergeCell ref="S360:S361"/>
    <mergeCell ref="K360:K361"/>
    <mergeCell ref="H360:H361"/>
    <mergeCell ref="J375:J380"/>
    <mergeCell ref="I375:I380"/>
    <mergeCell ref="H375:H380"/>
    <mergeCell ref="J363:J365"/>
    <mergeCell ref="I363:I365"/>
    <mergeCell ref="H363:H365"/>
    <mergeCell ref="M375:M380"/>
    <mergeCell ref="K363:K365"/>
    <mergeCell ref="K375:K380"/>
    <mergeCell ref="O375:O380"/>
    <mergeCell ref="L375:L380"/>
    <mergeCell ref="S318:S327"/>
    <mergeCell ref="H329:H332"/>
    <mergeCell ref="I329:I332"/>
    <mergeCell ref="K329:K332"/>
    <mergeCell ref="H277:H279"/>
    <mergeCell ref="K274:K275"/>
    <mergeCell ref="K299:K313"/>
    <mergeCell ref="J315:J316"/>
    <mergeCell ref="J318:J327"/>
    <mergeCell ref="H299:H313"/>
    <mergeCell ref="S282:S288"/>
    <mergeCell ref="P299:P313"/>
    <mergeCell ref="O282:O284"/>
    <mergeCell ref="O277:O279"/>
    <mergeCell ref="O274:O275"/>
    <mergeCell ref="O286:O289"/>
    <mergeCell ref="O299:O313"/>
    <mergeCell ref="O315:O316"/>
    <mergeCell ref="O318:O327"/>
    <mergeCell ref="O329:O332"/>
    <mergeCell ref="N299:N313"/>
    <mergeCell ref="N287:N288"/>
    <mergeCell ref="J299:J313"/>
    <mergeCell ref="K318:K327"/>
    <mergeCell ref="A88:A91"/>
    <mergeCell ref="G88:G91"/>
    <mergeCell ref="G99:G111"/>
    <mergeCell ref="A97:B97"/>
    <mergeCell ref="C106:C157"/>
    <mergeCell ref="A99:A111"/>
    <mergeCell ref="A114:A115"/>
    <mergeCell ref="B135:B136"/>
    <mergeCell ref="G142:G143"/>
    <mergeCell ref="A117:A119"/>
    <mergeCell ref="G117:G119"/>
    <mergeCell ref="D106:D121"/>
    <mergeCell ref="D122:D127"/>
    <mergeCell ref="G135:G136"/>
    <mergeCell ref="A142:A143"/>
    <mergeCell ref="A93:A94"/>
    <mergeCell ref="K345:K346"/>
    <mergeCell ref="K348:K350"/>
    <mergeCell ref="K265:K266"/>
    <mergeCell ref="K334:K335"/>
    <mergeCell ref="K277:K279"/>
    <mergeCell ref="J277:J279"/>
    <mergeCell ref="K282:K284"/>
    <mergeCell ref="A112:B112"/>
    <mergeCell ref="G114:G115"/>
    <mergeCell ref="E114:E157"/>
    <mergeCell ref="I142:I143"/>
    <mergeCell ref="H142:H143"/>
    <mergeCell ref="I114:I115"/>
    <mergeCell ref="H114:H115"/>
    <mergeCell ref="J114:J115"/>
    <mergeCell ref="J142:J143"/>
    <mergeCell ref="H186:H196"/>
    <mergeCell ref="I214:I218"/>
    <mergeCell ref="H117:H119"/>
    <mergeCell ref="I117:I119"/>
    <mergeCell ref="J117:J119"/>
    <mergeCell ref="I318:I327"/>
    <mergeCell ref="A162:A172"/>
    <mergeCell ref="I277:I279"/>
    <mergeCell ref="O397:O399"/>
    <mergeCell ref="O334:O335"/>
    <mergeCell ref="O265:O266"/>
    <mergeCell ref="N282:N284"/>
    <mergeCell ref="L291:O291"/>
    <mergeCell ref="L333:O333"/>
    <mergeCell ref="L354:O354"/>
    <mergeCell ref="L356:O356"/>
    <mergeCell ref="L394:O394"/>
    <mergeCell ref="O337:O339"/>
    <mergeCell ref="O345:O346"/>
    <mergeCell ref="O348:O350"/>
    <mergeCell ref="O360:O361"/>
    <mergeCell ref="O363:O365"/>
    <mergeCell ref="N315:N316"/>
    <mergeCell ref="M274:M275"/>
    <mergeCell ref="L274:L275"/>
    <mergeCell ref="M286:M289"/>
    <mergeCell ref="L286:L289"/>
    <mergeCell ref="M329:M332"/>
    <mergeCell ref="L329:L332"/>
    <mergeCell ref="M337:M339"/>
    <mergeCell ref="L337:L339"/>
    <mergeCell ref="M334:M335"/>
    <mergeCell ref="A158:B158"/>
    <mergeCell ref="A177:A181"/>
    <mergeCell ref="A174:A175"/>
    <mergeCell ref="E183:E196"/>
    <mergeCell ref="A206:A209"/>
    <mergeCell ref="G206:G209"/>
    <mergeCell ref="A197:B197"/>
    <mergeCell ref="A204:B204"/>
    <mergeCell ref="A212:B212"/>
    <mergeCell ref="G174:G175"/>
    <mergeCell ref="A182:B182"/>
    <mergeCell ref="G186:G196"/>
    <mergeCell ref="A186:A196"/>
    <mergeCell ref="G162:G172"/>
    <mergeCell ref="A214:A218"/>
    <mergeCell ref="A265:A266"/>
    <mergeCell ref="G214:G218"/>
    <mergeCell ref="C205:C218"/>
    <mergeCell ref="H206:H209"/>
    <mergeCell ref="H214:H218"/>
    <mergeCell ref="L206:L209"/>
    <mergeCell ref="K206:K209"/>
    <mergeCell ref="J206:J209"/>
    <mergeCell ref="K220:K263"/>
    <mergeCell ref="J214:J218"/>
    <mergeCell ref="O186:O196"/>
    <mergeCell ref="M220:M263"/>
    <mergeCell ref="O4:O8"/>
    <mergeCell ref="O220:O263"/>
    <mergeCell ref="O214:O218"/>
    <mergeCell ref="O206:O209"/>
    <mergeCell ref="O177:O181"/>
    <mergeCell ref="O174:O175"/>
    <mergeCell ref="O162:O172"/>
    <mergeCell ref="O135:O136"/>
    <mergeCell ref="O114:O115"/>
    <mergeCell ref="L95:O95"/>
    <mergeCell ref="L198:O198"/>
    <mergeCell ref="M206:M209"/>
    <mergeCell ref="N220:N263"/>
    <mergeCell ref="N15:N17"/>
    <mergeCell ref="O62:O64"/>
    <mergeCell ref="O52:O60"/>
    <mergeCell ref="O42:O47"/>
    <mergeCell ref="O34:O40"/>
    <mergeCell ref="O29:O30"/>
    <mergeCell ref="O21:O25"/>
    <mergeCell ref="O15:O17"/>
    <mergeCell ref="N142:N143"/>
  </mergeCells>
  <phoneticPr fontId="1" type="noConversion"/>
  <hyperlinks>
    <hyperlink ref="O296" r:id="rId1" xr:uid="{69FE73B4-9F5F-4487-AFA9-F21CA3845A6A}"/>
    <hyperlink ref="O77" r:id="rId2" xr:uid="{ABA97D8C-121A-4DF4-A2C6-349F02A7401B}"/>
    <hyperlink ref="O367" r:id="rId3" display="https://www.youtube.com/watch?v=Ljk0OZ_k9o0" xr:uid="{8ACD82EB-F6D8-4B21-B21C-8536AA78310D}"/>
    <hyperlink ref="O145" r:id="rId4" xr:uid="{1F350DB2-2A62-406D-A33D-04A806F16682}"/>
    <hyperlink ref="O160" r:id="rId5" display="https://www.youtube.com/watch?v=xTi7Iiq3YBk" xr:uid="{8B548770-8BCD-4141-9D16-3990769150DD}"/>
    <hyperlink ref="O203" r:id="rId6" display="https://www.youtube.com/watch?v=OP0q68J7P3I" xr:uid="{96E020DE-1D9F-42EB-BBF3-3E11DE9BF9A4}"/>
    <hyperlink ref="O83" r:id="rId7" display="https://www.youtube.com/watch?v=qa8cMKNHNp4" xr:uid="{DBD9A7DE-9E5C-4328-B267-53B1BB0DD824}"/>
    <hyperlink ref="O389" r:id="rId8" xr:uid="{814E470E-BCFE-4936-818F-5569F34EF60C}"/>
    <hyperlink ref="O50" r:id="rId9" xr:uid="{0DCE8347-CA94-4A7A-9C90-FA782800A757}"/>
    <hyperlink ref="O79" r:id="rId10" xr:uid="{A92E86C3-716F-43B3-B95B-66BFEE260D03}"/>
    <hyperlink ref="O153" r:id="rId11" display="https://www.youtube.com/watch?v=QpPQLMTHa8I" xr:uid="{96A60FBA-D694-46E9-95B4-00B8C9692304}"/>
    <hyperlink ref="O147" r:id="rId12" display="https://www.youtube.com/watch?v=1MxDJ243zDs" xr:uid="{FE21AFCA-EB5A-40AC-A12E-D8FBF0257F4C}"/>
    <hyperlink ref="O127" r:id="rId13" display="https://www.youtube.com/watch?v=knyFTActaSA" xr:uid="{C9DAFB04-3E61-4DEF-A143-E7F8AE970C3C}"/>
    <hyperlink ref="O277" r:id="rId14" xr:uid="{E3E3723C-1D6B-4F64-A9C6-C285B834D9ED}"/>
    <hyperlink ref="O155" r:id="rId15" xr:uid="{4706A703-E508-4FDC-AE64-1F745B621E15}"/>
    <hyperlink ref="O149" r:id="rId16" display="https://www.youtube.com/watch?v=e0O4RnVK1as" xr:uid="{B85CB09C-6C27-456B-A87E-62C77481E848}"/>
    <hyperlink ref="O369" r:id="rId17" xr:uid="{44EE9C17-CC93-413F-9232-FCAF9FAC971F}"/>
    <hyperlink ref="O318" r:id="rId18" xr:uid="{F634439D-2D19-4CCE-AA88-AB5EC5AE40B1}"/>
    <hyperlink ref="O363" r:id="rId19" xr:uid="{55F0E430-6885-47D2-82A7-494CD5108F3A}"/>
    <hyperlink ref="O397" r:id="rId20" xr:uid="{E66CE134-586C-45E7-97CB-A268342B65B9}"/>
    <hyperlink ref="O214" r:id="rId21" xr:uid="{41F9B27A-4419-4C3B-B5A9-AD5093D1F95B}"/>
    <hyperlink ref="O162" r:id="rId22" xr:uid="{8E0D85D5-8022-4C4B-9DFE-E45C679310F9}"/>
    <hyperlink ref="O135" r:id="rId23" display="https://www.youtube.com/watch?v=Y52MgbRajeI" xr:uid="{6BCD0776-E6FC-463F-8604-DC8C2DCDC067}"/>
    <hyperlink ref="O85" r:id="rId24" xr:uid="{F3647C62-7259-4113-B69C-D6CD7C97131C}"/>
    <hyperlink ref="O34" r:id="rId25" display="https://www.youtube.com/watch?v=upDVx-GhMzE" xr:uid="{D690DD45-B041-41DC-9B84-A819AA85AB46}"/>
    <hyperlink ref="O15" r:id="rId26" xr:uid="{22CDE177-08AB-4EB8-A9B5-64B86C6EED50}"/>
    <hyperlink ref="O206" r:id="rId27" display="https://www.youtube.com/watch?v=fuNOemVNq5Q" xr:uid="{5E1D56A5-89FB-4F30-A019-DC2D1CE545A5}"/>
    <hyperlink ref="O151" r:id="rId28" xr:uid="{1CAF9F82-32B8-4DAA-9D30-0312EEFE5783}"/>
    <hyperlink ref="O348" r:id="rId29" xr:uid="{DFBA0FE4-F3AB-497B-B693-F144BB646170}"/>
    <hyperlink ref="O131" r:id="rId30" xr:uid="{E8799257-DD7F-4324-80F8-951AD1CA2E4A}"/>
    <hyperlink ref="O299" r:id="rId31" xr:uid="{306814A9-D157-48E9-960C-3540BF3BDC0A}"/>
    <hyperlink ref="O142" r:id="rId32" xr:uid="{4E6580C3-D3C3-4A3D-88DD-73CFD1FAF1E0}"/>
    <hyperlink ref="O186" r:id="rId33" xr:uid="{E15B1429-AD62-434F-94FA-805B58B19B16}"/>
  </hyperlinks>
  <pageMargins left="0.7" right="0.7" top="0.75" bottom="0.75" header="0.3" footer="0.3"/>
  <pageSetup paperSize="9" orientation="portrait"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A5C4-908D-4F7F-822D-E824FE658089}">
  <dimension ref="A1:F1"/>
  <sheetViews>
    <sheetView workbookViewId="0">
      <pane ySplit="1" topLeftCell="A2" activePane="bottomLeft" state="frozen"/>
      <selection pane="bottomLeft" activeCell="A68" sqref="A2:A68"/>
    </sheetView>
  </sheetViews>
  <sheetFormatPr baseColWidth="10" defaultRowHeight="15" x14ac:dyDescent="0.25"/>
  <cols>
    <col min="1" max="1" width="30.140625" customWidth="1"/>
    <col min="2" max="3" width="23.42578125" customWidth="1"/>
    <col min="4" max="4" width="24.7109375" customWidth="1"/>
    <col min="5" max="5" width="27.5703125" customWidth="1"/>
    <col min="6" max="6" width="26.85546875" customWidth="1"/>
  </cols>
  <sheetData>
    <row r="1" spans="1:6" x14ac:dyDescent="0.25">
      <c r="A1" s="1" t="s">
        <v>225</v>
      </c>
      <c r="B1" s="1" t="s">
        <v>226</v>
      </c>
      <c r="C1" s="1" t="s">
        <v>229</v>
      </c>
      <c r="D1" s="1" t="s">
        <v>227</v>
      </c>
      <c r="E1" s="1" t="s">
        <v>228</v>
      </c>
      <c r="F1" s="1" t="s">
        <v>230</v>
      </c>
    </row>
  </sheetData>
  <autoFilter ref="A1:F61" xr:uid="{2F561974-551B-41F1-9114-83EE1FA8A8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Timing</vt:lpstr>
      <vt:lpstr>Visiteurs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dc:creator>
  <cp:lastModifiedBy>Pierre</cp:lastModifiedBy>
  <dcterms:created xsi:type="dcterms:W3CDTF">2020-10-02T11:51:34Z</dcterms:created>
  <dcterms:modified xsi:type="dcterms:W3CDTF">2023-05-18T11:31:09Z</dcterms:modified>
</cp:coreProperties>
</file>